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PRIHODA'!$A$1:$H$53</definedName>
  </definedNames>
  <calcPr fullCalcOnLoad="1"/>
</workbook>
</file>

<file path=xl/sharedStrings.xml><?xml version="1.0" encoding="utf-8"?>
<sst xmlns="http://schemas.openxmlformats.org/spreadsheetml/2006/main" count="240" uniqueCount="177">
  <si>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</si>
  <si>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</si>
  <si>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</si>
  <si>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</si>
  <si>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</si>
  <si>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</si>
  <si>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</si>
  <si>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</si>
  <si>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</si>
  <si>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</si>
  <si>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</si>
  <si>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</si>
  <si>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</si>
  <si>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</si>
  <si>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</si>
  <si>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</si>
  <si>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</si>
  <si>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</si>
  <si>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</si>
  <si>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</si>
  <si>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</si>
  <si>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</si>
  <si>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</si>
  <si>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</si>
  <si>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</si>
  <si>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</si>
  <si>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</si>
  <si>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</si>
  <si>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</si>
  <si>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</si>
  <si>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</si>
  <si>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</si>
  <si>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</si>
  <si>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</si>
  <si>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</si>
  <si>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</si>
  <si>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</si>
  <si>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</si>
  <si>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</si>
  <si>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</si>
  <si>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</si>
  <si>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</si>
  <si>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</si>
  <si>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</si>
  <si>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</si>
  <si>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</si>
  <si>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</si>
  <si>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</si>
  <si>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</si>
  <si>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</si>
  <si>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</si>
  <si>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</si>
  <si>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</si>
  <si>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</si>
  <si>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</si>
  <si>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</si>
  <si>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</si>
  <si>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</si>
  <si>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</si>
  <si>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</si>
  <si>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</si>
  <si>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Osnovnoškolsko obrazovanje</t>
  </si>
  <si>
    <t>Redovna djelatnost</t>
  </si>
  <si>
    <t>Školska shema voća, povrća, mlijeka i mliječnih proizvoda u školama</t>
  </si>
  <si>
    <t>Prehrana učenika,                    Projekt "Hraniti se zdravo"</t>
  </si>
  <si>
    <t>Pomoći MZO</t>
  </si>
  <si>
    <t>službena putovanja</t>
  </si>
  <si>
    <t>naknade za prijevoz.rad na terenu idodvojeni život</t>
  </si>
  <si>
    <t>stručno usavršavanje zaposlenika</t>
  </si>
  <si>
    <t>ostale naknade zaposlenima</t>
  </si>
  <si>
    <t>uredski mat.i ostali mat.rashodi</t>
  </si>
  <si>
    <t>materijal i sirovine</t>
  </si>
  <si>
    <t>energija</t>
  </si>
  <si>
    <t>sitan inventar</t>
  </si>
  <si>
    <t>službena zaštitna radna odjeća</t>
  </si>
  <si>
    <t>usluge telefona, pošte i prijevoza</t>
  </si>
  <si>
    <t>usluge telefona</t>
  </si>
  <si>
    <t>usluge interneta</t>
  </si>
  <si>
    <t>poštarina</t>
  </si>
  <si>
    <t>usluge tekućeg i invest.održavanja</t>
  </si>
  <si>
    <t>usluge promidžbe i informiranja</t>
  </si>
  <si>
    <t>zdravstvene usluge</t>
  </si>
  <si>
    <t>računalne usluge</t>
  </si>
  <si>
    <t>ostale usluge</t>
  </si>
  <si>
    <t>ostali nespomenuti rashodi poslovanja</t>
  </si>
  <si>
    <t>reprezentacija</t>
  </si>
  <si>
    <t>članarine</t>
  </si>
  <si>
    <t>pristojbe i naknade</t>
  </si>
  <si>
    <t>usluge platnog prometa</t>
  </si>
  <si>
    <t>uredska oprema i namještaj</t>
  </si>
  <si>
    <t>informatička oprema</t>
  </si>
  <si>
    <t xml:space="preserve">knjige </t>
  </si>
  <si>
    <t xml:space="preserve">pomoćnici u nastavi-asistenti </t>
  </si>
  <si>
    <t>OSNOVNA ŠKOLA "Anž Frankopan"Kosinj</t>
  </si>
  <si>
    <t>komunalne usluge</t>
  </si>
  <si>
    <t>premije osiguranja</t>
  </si>
  <si>
    <t>materijal i sirovine (voće u skoli)</t>
  </si>
  <si>
    <t>materijal i sirovine (prehrana-)</t>
  </si>
  <si>
    <t>09-302-003</t>
  </si>
  <si>
    <t>661 prihodiod prod pr.i usl., donacija</t>
  </si>
  <si>
    <t>6413 prihodi od kamata</t>
  </si>
  <si>
    <t>6416 prhodi od divide.</t>
  </si>
  <si>
    <t>6361tekuće pomoći pror.koris proračuna koji nije nadl.</t>
  </si>
  <si>
    <t>652 prihodi po pos.propisima</t>
  </si>
  <si>
    <t>636  tekuće pomoći prorač koji nije nadležan</t>
  </si>
  <si>
    <t>6611 prihodi od donac na sajmovima</t>
  </si>
  <si>
    <t>dnevnice</t>
  </si>
  <si>
    <t>komunalna naknada</t>
  </si>
  <si>
    <t>opskrba vodom</t>
  </si>
  <si>
    <t>odvoz smeća</t>
  </si>
  <si>
    <t>skolska shema voća</t>
  </si>
  <si>
    <t xml:space="preserve">prijevoz zaposlenika na posao </t>
  </si>
  <si>
    <t>troškovi smještaja  na sl.putu</t>
  </si>
  <si>
    <t>naknade za prijevoz na sl.putu</t>
  </si>
  <si>
    <t>naknada za korištenje o.a u sl.svrhe</t>
  </si>
  <si>
    <t xml:space="preserve">ostale nakn.troškova zaposlenima </t>
  </si>
  <si>
    <t xml:space="preserve">seminari,kotizacije </t>
  </si>
  <si>
    <t>ostale računalne usluge</t>
  </si>
  <si>
    <t>premije osiguranja imovine</t>
  </si>
  <si>
    <t>računala i računalna oprema</t>
  </si>
  <si>
    <t>uredski materijal</t>
  </si>
  <si>
    <t>pedagoška dokumentacija</t>
  </si>
  <si>
    <t>literatura</t>
  </si>
  <si>
    <t>ostali rashodi za zaposlene</t>
  </si>
  <si>
    <t>materijal i sredstva za čišćenje i održ.</t>
  </si>
  <si>
    <t>materijal za hig.potrebe</t>
  </si>
  <si>
    <t>ostali meterijal za potr.red.poslovanja</t>
  </si>
  <si>
    <t>el.energija</t>
  </si>
  <si>
    <t>motorni benzin (gorivo za kosilicu)</t>
  </si>
  <si>
    <t>ostali mat. Za priz.en(ogrijevno drvo)</t>
  </si>
  <si>
    <t>materij. I djelovi za tek inv.održavanje</t>
  </si>
  <si>
    <t>materijl idjel. Za tek.inv odž obj.</t>
  </si>
  <si>
    <t>materijal  i dijelovi za tek.održ.opreme</t>
  </si>
  <si>
    <t>ostale usluge za komunikaciju i prijevoz</t>
  </si>
  <si>
    <t>usluge tek.inv.odr.građ.objekata</t>
  </si>
  <si>
    <t>usl.tek.invest.održavanja opreme</t>
  </si>
  <si>
    <t>ostale uslugeTKI(hitne intervencije)</t>
  </si>
  <si>
    <t xml:space="preserve">elektronski mediji </t>
  </si>
  <si>
    <t>ostale usluge prom.i informiranja</t>
  </si>
  <si>
    <t>deratizacija i dezinsekcija</t>
  </si>
  <si>
    <t>dimnjačarske i ekološke usluge</t>
  </si>
  <si>
    <t>intelektualne usluge</t>
  </si>
  <si>
    <t>ostale intel.usluge</t>
  </si>
  <si>
    <t>ostele nespomenute usluge</t>
  </si>
  <si>
    <t>zatezne kamate</t>
  </si>
  <si>
    <t>labaratorijske usl(sanit.kontrole)</t>
  </si>
  <si>
    <t>zdrsavstveni pregledi djelatnika</t>
  </si>
  <si>
    <t>tuzemne članarine</t>
  </si>
  <si>
    <t>upravne i administrativne pristojbe</t>
  </si>
  <si>
    <t>javnobilježničke pristojbe</t>
  </si>
  <si>
    <t>novčana naknada za nezapošljavanje osoba s invaliditetom</t>
  </si>
  <si>
    <t>ostale pristojbe i naknade</t>
  </si>
  <si>
    <t xml:space="preserve">ostale naknade građanima i kućanstvima </t>
  </si>
  <si>
    <t>sufinanciranje cijen prijevoza učenika</t>
  </si>
  <si>
    <t>-</t>
  </si>
  <si>
    <t>ostale kom usl (pumpanje sept.jame)</t>
  </si>
  <si>
    <t>Dodatna ulaganja na nefin .imovinu</t>
  </si>
  <si>
    <t xml:space="preserve">spuštanje srtopova </t>
  </si>
  <si>
    <t>naknade -prij LP</t>
  </si>
  <si>
    <t>prehrana učenika"Školski zalogajčić"</t>
  </si>
  <si>
    <t>za šk.god.2018./2019.</t>
  </si>
  <si>
    <t>materijalni rahodi</t>
  </si>
  <si>
    <t>6362 kapitalne omoći proračunu iz proračuna koji im nije nadležan</t>
  </si>
  <si>
    <t>641 prihodi od finacijske imovine</t>
  </si>
  <si>
    <t>652 ostali nespomenuti prihodi</t>
  </si>
  <si>
    <t>6526 sufinaciranje cijene usluge,participacije i sl.</t>
  </si>
  <si>
    <t xml:space="preserve">6256prihodi s naslova osiguranja,refundacije štete </t>
  </si>
  <si>
    <t>663 Donacije pravnih i fizičkih oosoba izvan općeg proračuna</t>
  </si>
  <si>
    <t>6631 Tekuće donacije</t>
  </si>
  <si>
    <t>67 prihodi iz proračLSŽ</t>
  </si>
  <si>
    <t>671 prihodi iz prorač.za fin rash.</t>
  </si>
  <si>
    <t>6711prihodi iz proračuna za financ.rashoda</t>
  </si>
  <si>
    <t>6712 Prihodi iz proračuan za financ.kapitaln.rash.</t>
  </si>
  <si>
    <t>II izmjene i dopune-PLAN RASHODA I IZDATAKA</t>
  </si>
  <si>
    <t>II izmjene i dopune -FINANCIJSKi PLAN OŠ"Anž Frankopan" Kosinj ZA 2018. I                                                                                                                                                PROJEKCIJA PLANA ZA  2019. I 2020. GODINU</t>
  </si>
  <si>
    <t>6632 kapitalne donacije</t>
  </si>
  <si>
    <t>6393 tekući izm pror.(Eu sred-prehrana,pomoćnici,voće)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</si>
</sst>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11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u val="singleAccounting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i/>
      <u val="singleAccounting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60"/>
      <name val="Arial"/>
      <family val="2"/>
    </font>
    <font>
      <b/>
      <i/>
      <sz val="10"/>
      <color indexed="62"/>
      <name val="Arial"/>
      <family val="2"/>
    </font>
    <font>
      <b/>
      <u val="singleAccounting"/>
      <sz val="10"/>
      <color indexed="62"/>
      <name val="Arial"/>
      <family val="2"/>
    </font>
    <font>
      <b/>
      <i/>
      <u val="singleAccounting"/>
      <sz val="10"/>
      <color indexed="62"/>
      <name val="Arial"/>
      <family val="2"/>
    </font>
    <font>
      <b/>
      <sz val="10"/>
      <color indexed="62"/>
      <name val="Arial"/>
      <family val="2"/>
    </font>
    <font>
      <u val="singleAccounting"/>
      <sz val="10"/>
      <color indexed="17"/>
      <name val="Arial"/>
      <family val="2"/>
    </font>
    <font>
      <sz val="10"/>
      <color indexed="17"/>
      <name val="Arial"/>
      <family val="2"/>
    </font>
    <font>
      <b/>
      <i/>
      <u val="singleAccounting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Accounting"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0"/>
      <color indexed="57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4"/>
      <name val="Arial"/>
      <family val="2"/>
    </font>
    <font>
      <i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10"/>
      <color theme="5" tint="-0.24997000396251678"/>
      <name val="Arial"/>
      <family val="2"/>
    </font>
    <font>
      <b/>
      <i/>
      <sz val="10"/>
      <color theme="4"/>
      <name val="Arial"/>
      <family val="2"/>
    </font>
    <font>
      <b/>
      <u val="singleAccounting"/>
      <sz val="10"/>
      <color theme="3" tint="0.39998000860214233"/>
      <name val="Arial"/>
      <family val="2"/>
    </font>
    <font>
      <b/>
      <i/>
      <u val="singleAccounting"/>
      <sz val="10"/>
      <color theme="3" tint="0.39998000860214233"/>
      <name val="Arial"/>
      <family val="2"/>
    </font>
    <font>
      <b/>
      <i/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u val="singleAccounting"/>
      <sz val="10"/>
      <color rgb="FF00B050"/>
      <name val="Arial"/>
      <family val="2"/>
    </font>
    <font>
      <sz val="10"/>
      <color rgb="FF00B050"/>
      <name val="Arial"/>
      <family val="2"/>
    </font>
    <font>
      <b/>
      <i/>
      <u val="singleAccounting"/>
      <sz val="10"/>
      <color rgb="FF00B050"/>
      <name val="Arial"/>
      <family val="2"/>
    </font>
    <font>
      <b/>
      <sz val="10"/>
      <color rgb="FF00B050"/>
      <name val="Arial"/>
      <family val="2"/>
    </font>
    <font>
      <b/>
      <u val="singleAccounting"/>
      <sz val="10"/>
      <color rgb="FF00B050"/>
      <name val="Arial"/>
      <family val="2"/>
    </font>
    <font>
      <b/>
      <sz val="10"/>
      <color rgb="FF92D050"/>
      <name val="Arial"/>
      <family val="2"/>
    </font>
    <font>
      <b/>
      <sz val="10"/>
      <color theme="6" tint="-0.4999699890613556"/>
      <name val="Arial"/>
      <family val="2"/>
    </font>
    <font>
      <b/>
      <i/>
      <sz val="10"/>
      <color theme="5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6"/>
      <name val="Arial"/>
      <family val="2"/>
    </font>
    <font>
      <b/>
      <i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7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77" fillId="44" borderId="7" applyNumberFormat="0" applyAlignment="0" applyProtection="0"/>
    <xf numFmtId="0" fontId="78" fillId="44" borderId="8" applyNumberFormat="0" applyAlignment="0" applyProtection="0"/>
    <xf numFmtId="0" fontId="15" fillId="0" borderId="9" applyNumberFormat="0" applyFill="0" applyAlignment="0" applyProtection="0"/>
    <xf numFmtId="0" fontId="79" fillId="4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82" fillId="0" borderId="11" applyNumberFormat="0" applyFill="0" applyAlignment="0" applyProtection="0"/>
    <xf numFmtId="0" fontId="83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84" fillId="46" borderId="0" applyNumberFormat="0" applyBorder="0" applyAlignment="0" applyProtection="0"/>
    <xf numFmtId="0" fontId="7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8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86" fillId="47" borderId="1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9" fillId="0" borderId="18" applyNumberFormat="0" applyFill="0" applyAlignment="0" applyProtection="0"/>
    <xf numFmtId="0" fontId="9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8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38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3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0" fontId="9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80" fontId="25" fillId="0" borderId="0" xfId="103" applyNumberFormat="1" applyFont="1" applyFill="1" applyBorder="1" applyAlignment="1" applyProtection="1">
      <alignment/>
      <protection/>
    </xf>
    <xf numFmtId="180" fontId="27" fillId="0" borderId="0" xfId="103" applyNumberFormat="1" applyFont="1" applyFill="1" applyBorder="1" applyAlignment="1" applyProtection="1">
      <alignment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180" fontId="33" fillId="0" borderId="0" xfId="103" applyNumberFormat="1" applyFont="1" applyFill="1" applyBorder="1" applyAlignment="1" applyProtection="1">
      <alignment/>
      <protection/>
    </xf>
    <xf numFmtId="180" fontId="93" fillId="0" borderId="0" xfId="103" applyNumberFormat="1" applyFont="1" applyFill="1" applyBorder="1" applyAlignment="1" applyProtection="1">
      <alignment/>
      <protection/>
    </xf>
    <xf numFmtId="180" fontId="94" fillId="0" borderId="0" xfId="103" applyNumberFormat="1" applyFont="1" applyFill="1" applyBorder="1" applyAlignment="1" applyProtection="1">
      <alignment/>
      <protection/>
    </xf>
    <xf numFmtId="180" fontId="95" fillId="0" borderId="0" xfId="103" applyNumberFormat="1" applyFont="1" applyFill="1" applyBorder="1" applyAlignment="1" applyProtection="1">
      <alignment/>
      <protection/>
    </xf>
    <xf numFmtId="180" fontId="96" fillId="0" borderId="0" xfId="103" applyNumberFormat="1" applyFont="1" applyFill="1" applyBorder="1" applyAlignment="1" applyProtection="1">
      <alignment/>
      <protection/>
    </xf>
    <xf numFmtId="180" fontId="97" fillId="0" borderId="0" xfId="103" applyNumberFormat="1" applyFont="1" applyFill="1" applyBorder="1" applyAlignment="1" applyProtection="1">
      <alignment/>
      <protection/>
    </xf>
    <xf numFmtId="180" fontId="98" fillId="0" borderId="0" xfId="103" applyNumberFormat="1" applyFont="1" applyFill="1" applyBorder="1" applyAlignment="1" applyProtection="1">
      <alignment/>
      <protection/>
    </xf>
    <xf numFmtId="180" fontId="99" fillId="0" borderId="0" xfId="103" applyNumberFormat="1" applyFont="1" applyFill="1" applyBorder="1" applyAlignment="1" applyProtection="1">
      <alignment/>
      <protection/>
    </xf>
    <xf numFmtId="180" fontId="42" fillId="0" borderId="0" xfId="103" applyNumberFormat="1" applyFont="1" applyFill="1" applyBorder="1" applyAlignment="1" applyProtection="1">
      <alignment/>
      <protection/>
    </xf>
    <xf numFmtId="180" fontId="43" fillId="0" borderId="0" xfId="103" applyNumberFormat="1" applyFont="1" applyFill="1" applyBorder="1" applyAlignment="1" applyProtection="1">
      <alignment/>
      <protection/>
    </xf>
    <xf numFmtId="180" fontId="44" fillId="0" borderId="0" xfId="103" applyNumberFormat="1" applyFont="1" applyFill="1" applyBorder="1" applyAlignment="1" applyProtection="1">
      <alignment/>
      <protection/>
    </xf>
    <xf numFmtId="180" fontId="100" fillId="0" borderId="0" xfId="103" applyNumberFormat="1" applyFont="1" applyFill="1" applyBorder="1" applyAlignment="1" applyProtection="1">
      <alignment/>
      <protection/>
    </xf>
    <xf numFmtId="180" fontId="101" fillId="0" borderId="0" xfId="103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180" fontId="39" fillId="0" borderId="0" xfId="103" applyNumberFormat="1" applyFont="1" applyFill="1" applyBorder="1" applyAlignment="1" applyProtection="1">
      <alignment/>
      <protection/>
    </xf>
    <xf numFmtId="180" fontId="102" fillId="0" borderId="0" xfId="103" applyNumberFormat="1" applyFont="1" applyFill="1" applyBorder="1" applyAlignment="1" applyProtection="1">
      <alignment/>
      <protection/>
    </xf>
    <xf numFmtId="0" fontId="92" fillId="0" borderId="0" xfId="0" applyNumberFormat="1" applyFont="1" applyFill="1" applyBorder="1" applyAlignment="1" applyProtection="1">
      <alignment horizontal="center"/>
      <protection/>
    </xf>
    <xf numFmtId="0" fontId="92" fillId="0" borderId="0" xfId="0" applyNumberFormat="1" applyFont="1" applyFill="1" applyBorder="1" applyAlignment="1" applyProtection="1">
      <alignment wrapText="1"/>
      <protection/>
    </xf>
    <xf numFmtId="180" fontId="92" fillId="0" borderId="0" xfId="103" applyNumberFormat="1" applyFont="1" applyFill="1" applyBorder="1" applyAlignment="1" applyProtection="1">
      <alignment/>
      <protection/>
    </xf>
    <xf numFmtId="0" fontId="96" fillId="0" borderId="0" xfId="0" applyNumberFormat="1" applyFont="1" applyFill="1" applyBorder="1" applyAlignment="1" applyProtection="1">
      <alignment/>
      <protection/>
    </xf>
    <xf numFmtId="0" fontId="92" fillId="0" borderId="0" xfId="0" applyNumberFormat="1" applyFont="1" applyFill="1" applyBorder="1" applyAlignment="1" applyProtection="1">
      <alignment horizontal="center"/>
      <protection/>
    </xf>
    <xf numFmtId="0" fontId="92" fillId="0" borderId="0" xfId="0" applyNumberFormat="1" applyFont="1" applyFill="1" applyBorder="1" applyAlignment="1" applyProtection="1">
      <alignment wrapText="1"/>
      <protection/>
    </xf>
    <xf numFmtId="180" fontId="92" fillId="0" borderId="0" xfId="103" applyNumberFormat="1" applyFont="1" applyFill="1" applyBorder="1" applyAlignment="1" applyProtection="1">
      <alignment/>
      <protection/>
    </xf>
    <xf numFmtId="180" fontId="96" fillId="0" borderId="0" xfId="103" applyNumberFormat="1" applyFont="1" applyFill="1" applyBorder="1" applyAlignment="1" applyProtection="1">
      <alignment/>
      <protection/>
    </xf>
    <xf numFmtId="0" fontId="96" fillId="0" borderId="0" xfId="0" applyNumberFormat="1" applyFont="1" applyFill="1" applyBorder="1" applyAlignment="1" applyProtection="1">
      <alignment/>
      <protection/>
    </xf>
    <xf numFmtId="180" fontId="103" fillId="0" borderId="0" xfId="103" applyNumberFormat="1" applyFont="1" applyFill="1" applyBorder="1" applyAlignment="1" applyProtection="1">
      <alignment/>
      <protection/>
    </xf>
    <xf numFmtId="180" fontId="104" fillId="0" borderId="0" xfId="103" applyNumberFormat="1" applyFont="1" applyFill="1" applyBorder="1" applyAlignment="1" applyProtection="1">
      <alignment/>
      <protection/>
    </xf>
    <xf numFmtId="180" fontId="105" fillId="0" borderId="0" xfId="103" applyNumberFormat="1" applyFont="1" applyFill="1" applyBorder="1" applyAlignment="1" applyProtection="1">
      <alignment/>
      <protection/>
    </xf>
    <xf numFmtId="180" fontId="106" fillId="0" borderId="0" xfId="103" applyNumberFormat="1" applyFont="1" applyFill="1" applyBorder="1" applyAlignment="1" applyProtection="1">
      <alignment/>
      <protection/>
    </xf>
    <xf numFmtId="180" fontId="107" fillId="0" borderId="0" xfId="103" applyNumberFormat="1" applyFont="1" applyFill="1" applyBorder="1" applyAlignment="1" applyProtection="1">
      <alignment/>
      <protection/>
    </xf>
    <xf numFmtId="180" fontId="108" fillId="0" borderId="0" xfId="103" applyNumberFormat="1" applyFont="1" applyFill="1" applyBorder="1" applyAlignment="1" applyProtection="1">
      <alignment/>
      <protection/>
    </xf>
    <xf numFmtId="180" fontId="109" fillId="0" borderId="0" xfId="103" applyNumberFormat="1" applyFont="1" applyFill="1" applyBorder="1" applyAlignment="1" applyProtection="1">
      <alignment/>
      <protection/>
    </xf>
    <xf numFmtId="180" fontId="110" fillId="0" borderId="0" xfId="103" applyNumberFormat="1" applyFont="1" applyFill="1" applyBorder="1" applyAlignment="1" applyProtection="1">
      <alignment/>
      <protection/>
    </xf>
    <xf numFmtId="180" fontId="111" fillId="0" borderId="0" xfId="103" applyNumberFormat="1" applyFont="1" applyFill="1" applyBorder="1" applyAlignment="1" applyProtection="1">
      <alignment/>
      <protection/>
    </xf>
    <xf numFmtId="180" fontId="112" fillId="0" borderId="0" xfId="103" applyNumberFormat="1" applyFont="1" applyFill="1" applyBorder="1" applyAlignment="1" applyProtection="1">
      <alignment/>
      <protection/>
    </xf>
    <xf numFmtId="180" fontId="113" fillId="0" borderId="0" xfId="103" applyNumberFormat="1" applyFont="1" applyFill="1" applyBorder="1" applyAlignment="1" applyProtection="1">
      <alignment/>
      <protection/>
    </xf>
    <xf numFmtId="1" fontId="22" fillId="0" borderId="29" xfId="0" applyNumberFormat="1" applyFont="1" applyBorder="1" applyAlignment="1">
      <alignment horizontal="left" wrapText="1"/>
    </xf>
    <xf numFmtId="0" fontId="114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38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38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38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7" borderId="38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8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38" xfId="0" applyFont="1" applyFill="1" applyBorder="1" applyAlignment="1" quotePrefix="1">
      <alignment horizontal="left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4382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848850"/>
          <a:ext cx="14382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9848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19050</xdr:rowOff>
    </xdr:from>
    <xdr:to>
      <xdr:col>1</xdr:col>
      <xdr:colOff>0</xdr:colOff>
      <xdr:row>43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3515975"/>
          <a:ext cx="14382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19050</xdr:rowOff>
    </xdr:from>
    <xdr:to>
      <xdr:col>0</xdr:col>
      <xdr:colOff>1057275</xdr:colOff>
      <xdr:row>43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3515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H7" sqref="H7:H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1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74"/>
      <c r="B2" s="174"/>
      <c r="C2" s="174"/>
      <c r="D2" s="174"/>
      <c r="E2" s="174"/>
      <c r="F2" s="174"/>
      <c r="G2" s="174"/>
      <c r="H2" s="174"/>
    </row>
    <row r="3" spans="1:8" ht="48" customHeight="1">
      <c r="A3" s="167" t="s">
        <v>174</v>
      </c>
      <c r="B3" s="167"/>
      <c r="C3" s="167"/>
      <c r="D3" s="167"/>
      <c r="E3" s="167"/>
      <c r="F3" s="167"/>
      <c r="G3" s="167"/>
      <c r="H3" s="167"/>
    </row>
    <row r="4" spans="1:8" s="69" customFormat="1" ht="26.25" customHeight="1">
      <c r="A4" s="167" t="s">
        <v>38</v>
      </c>
      <c r="B4" s="167"/>
      <c r="C4" s="167"/>
      <c r="D4" s="167"/>
      <c r="E4" s="167"/>
      <c r="F4" s="167"/>
      <c r="G4" s="175"/>
      <c r="H4" s="175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50</v>
      </c>
      <c r="G6" s="76" t="s">
        <v>51</v>
      </c>
      <c r="H6" s="77" t="s">
        <v>52</v>
      </c>
      <c r="I6" s="78"/>
    </row>
    <row r="7" spans="1:9" ht="27.75" customHeight="1">
      <c r="A7" s="176" t="s">
        <v>39</v>
      </c>
      <c r="B7" s="162"/>
      <c r="C7" s="162"/>
      <c r="D7" s="162"/>
      <c r="E7" s="177"/>
      <c r="F7" s="94">
        <v>2853041</v>
      </c>
      <c r="G7" s="94">
        <v>2853041</v>
      </c>
      <c r="H7" s="94">
        <v>2853041</v>
      </c>
      <c r="I7" s="91"/>
    </row>
    <row r="8" spans="1:8" ht="22.5" customHeight="1">
      <c r="A8" s="159" t="s">
        <v>0</v>
      </c>
      <c r="B8" s="160"/>
      <c r="C8" s="160"/>
      <c r="D8" s="160"/>
      <c r="E8" s="166"/>
      <c r="F8" s="97">
        <v>2853041</v>
      </c>
      <c r="G8" s="97">
        <v>2853041</v>
      </c>
      <c r="H8" s="97">
        <v>2853041</v>
      </c>
    </row>
    <row r="9" spans="1:8" ht="22.5" customHeight="1">
      <c r="A9" s="178" t="s">
        <v>42</v>
      </c>
      <c r="B9" s="166"/>
      <c r="C9" s="166"/>
      <c r="D9" s="166"/>
      <c r="E9" s="166"/>
      <c r="F9" s="97"/>
      <c r="G9" s="97"/>
      <c r="H9" s="97"/>
    </row>
    <row r="10" spans="1:8" ht="22.5" customHeight="1">
      <c r="A10" s="93" t="s">
        <v>40</v>
      </c>
      <c r="B10" s="96"/>
      <c r="C10" s="96"/>
      <c r="D10" s="96"/>
      <c r="E10" s="96"/>
      <c r="F10" s="94">
        <v>2853041</v>
      </c>
      <c r="G10" s="94">
        <v>2853041</v>
      </c>
      <c r="H10" s="94">
        <v>2853041</v>
      </c>
    </row>
    <row r="11" spans="1:10" ht="22.5" customHeight="1">
      <c r="A11" s="163" t="s">
        <v>1</v>
      </c>
      <c r="B11" s="160"/>
      <c r="C11" s="160"/>
      <c r="D11" s="160"/>
      <c r="E11" s="164"/>
      <c r="F11" s="97">
        <v>2821191</v>
      </c>
      <c r="G11" s="97">
        <v>2821191</v>
      </c>
      <c r="H11" s="97">
        <v>2821191</v>
      </c>
      <c r="I11" s="59"/>
      <c r="J11" s="59"/>
    </row>
    <row r="12" spans="1:10" ht="22.5" customHeight="1">
      <c r="A12" s="165" t="s">
        <v>57</v>
      </c>
      <c r="B12" s="166"/>
      <c r="C12" s="166"/>
      <c r="D12" s="166"/>
      <c r="E12" s="166"/>
      <c r="F12" s="79">
        <v>31850</v>
      </c>
      <c r="G12" s="79">
        <v>31850</v>
      </c>
      <c r="H12" s="79">
        <v>31850</v>
      </c>
      <c r="I12" s="59"/>
      <c r="J12" s="59"/>
    </row>
    <row r="13" spans="1:10" ht="22.5" customHeight="1">
      <c r="A13" s="161" t="s">
        <v>2</v>
      </c>
      <c r="B13" s="162"/>
      <c r="C13" s="162"/>
      <c r="D13" s="162"/>
      <c r="E13" s="162"/>
      <c r="F13" s="95">
        <v>0</v>
      </c>
      <c r="G13" s="95">
        <f>+G7-G10</f>
        <v>0</v>
      </c>
      <c r="H13" s="95">
        <f>+H7-H10</f>
        <v>0</v>
      </c>
      <c r="J13" s="59"/>
    </row>
    <row r="14" spans="1:8" ht="25.5" customHeight="1">
      <c r="A14" s="167"/>
      <c r="B14" s="157"/>
      <c r="C14" s="157"/>
      <c r="D14" s="157"/>
      <c r="E14" s="157"/>
      <c r="F14" s="158"/>
      <c r="G14" s="158"/>
      <c r="H14" s="158"/>
    </row>
    <row r="15" spans="1:10" ht="27.75" customHeight="1">
      <c r="A15" s="72"/>
      <c r="B15" s="73"/>
      <c r="C15" s="73"/>
      <c r="D15" s="74"/>
      <c r="E15" s="75"/>
      <c r="F15" s="76" t="s">
        <v>50</v>
      </c>
      <c r="G15" s="76" t="s">
        <v>51</v>
      </c>
      <c r="H15" s="77" t="s">
        <v>52</v>
      </c>
      <c r="J15" s="59"/>
    </row>
    <row r="16" spans="1:10" ht="30.75" customHeight="1">
      <c r="A16" s="168" t="s">
        <v>58</v>
      </c>
      <c r="B16" s="169"/>
      <c r="C16" s="169"/>
      <c r="D16" s="169"/>
      <c r="E16" s="170"/>
      <c r="F16" s="98"/>
      <c r="G16" s="98"/>
      <c r="H16" s="99"/>
      <c r="J16" s="59"/>
    </row>
    <row r="17" spans="1:10" ht="34.5" customHeight="1">
      <c r="A17" s="171" t="s">
        <v>59</v>
      </c>
      <c r="B17" s="172"/>
      <c r="C17" s="172"/>
      <c r="D17" s="172"/>
      <c r="E17" s="173"/>
      <c r="F17" s="100"/>
      <c r="G17" s="100"/>
      <c r="H17" s="95"/>
      <c r="J17" s="59"/>
    </row>
    <row r="18" spans="1:10" s="64" customFormat="1" ht="25.5" customHeight="1">
      <c r="A18" s="156"/>
      <c r="B18" s="157"/>
      <c r="C18" s="157"/>
      <c r="D18" s="157"/>
      <c r="E18" s="157"/>
      <c r="F18" s="158"/>
      <c r="G18" s="158"/>
      <c r="H18" s="158"/>
      <c r="J18" s="101"/>
    </row>
    <row r="19" spans="1:11" s="64" customFormat="1" ht="27.75" customHeight="1">
      <c r="A19" s="72"/>
      <c r="B19" s="73"/>
      <c r="C19" s="73"/>
      <c r="D19" s="74"/>
      <c r="E19" s="75"/>
      <c r="F19" s="76" t="s">
        <v>50</v>
      </c>
      <c r="G19" s="76" t="s">
        <v>51</v>
      </c>
      <c r="H19" s="77" t="s">
        <v>52</v>
      </c>
      <c r="J19" s="101"/>
      <c r="K19" s="101"/>
    </row>
    <row r="20" spans="1:10" s="64" customFormat="1" ht="22.5" customHeight="1">
      <c r="A20" s="159" t="s">
        <v>3</v>
      </c>
      <c r="B20" s="160"/>
      <c r="C20" s="160"/>
      <c r="D20" s="160"/>
      <c r="E20" s="160"/>
      <c r="F20" s="79"/>
      <c r="G20" s="79"/>
      <c r="H20" s="79"/>
      <c r="J20" s="101"/>
    </row>
    <row r="21" spans="1:8" s="64" customFormat="1" ht="33.75" customHeight="1">
      <c r="A21" s="159" t="s">
        <v>4</v>
      </c>
      <c r="B21" s="160"/>
      <c r="C21" s="160"/>
      <c r="D21" s="160"/>
      <c r="E21" s="160"/>
      <c r="F21" s="79"/>
      <c r="G21" s="79"/>
      <c r="H21" s="79"/>
    </row>
    <row r="22" spans="1:11" s="64" customFormat="1" ht="22.5" customHeight="1">
      <c r="A22" s="161" t="s">
        <v>5</v>
      </c>
      <c r="B22" s="162"/>
      <c r="C22" s="162"/>
      <c r="D22" s="162"/>
      <c r="E22" s="162"/>
      <c r="F22" s="94">
        <f>F20-F21</f>
        <v>0</v>
      </c>
      <c r="G22" s="94">
        <f>G20-G21</f>
        <v>0</v>
      </c>
      <c r="H22" s="94">
        <f>H20-H21</f>
        <v>0</v>
      </c>
      <c r="J22" s="102"/>
      <c r="K22" s="101"/>
    </row>
    <row r="23" spans="1:8" s="64" customFormat="1" ht="25.5" customHeight="1">
      <c r="A23" s="156"/>
      <c r="B23" s="157"/>
      <c r="C23" s="157"/>
      <c r="D23" s="157"/>
      <c r="E23" s="157"/>
      <c r="F23" s="158"/>
      <c r="G23" s="158"/>
      <c r="H23" s="158"/>
    </row>
    <row r="24" spans="1:8" s="64" customFormat="1" ht="22.5" customHeight="1">
      <c r="A24" s="163" t="s">
        <v>6</v>
      </c>
      <c r="B24" s="160"/>
      <c r="C24" s="160"/>
      <c r="D24" s="160"/>
      <c r="E24" s="160"/>
      <c r="F24" s="79">
        <f>IF((F13+F17+F22)&lt;&gt;0,"NESLAGANJE ZBROJA",(F13+F17+F22))</f>
        <v>0</v>
      </c>
      <c r="G24" s="79">
        <f>IF((G13+G17+G22)&lt;&gt;0,"NESLAGANJE ZBROJA",(G13+G17+G22))</f>
        <v>0</v>
      </c>
      <c r="H24" s="79">
        <f>IF((H13+H17+H22)&lt;&gt;0,"NESLAGANJE ZBROJA",(H13+H17+H22))</f>
        <v>0</v>
      </c>
    </row>
    <row r="25" spans="1:5" s="64" customFormat="1" ht="18" customHeight="1">
      <c r="A25" s="80"/>
      <c r="B25" s="71"/>
      <c r="C25" s="71"/>
      <c r="D25" s="71"/>
      <c r="E25" s="71"/>
    </row>
    <row r="26" spans="1:8" ht="42" customHeight="1">
      <c r="A26" s="154" t="s">
        <v>60</v>
      </c>
      <c r="B26" s="155"/>
      <c r="C26" s="155"/>
      <c r="D26" s="155"/>
      <c r="E26" s="155"/>
      <c r="F26" s="155"/>
      <c r="G26" s="155"/>
      <c r="H26" s="155"/>
    </row>
    <row r="27" ht="12.75">
      <c r="E27" s="103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4"/>
      <c r="F33" s="61"/>
      <c r="G33" s="61"/>
      <c r="H33" s="61"/>
    </row>
    <row r="34" spans="5:8" ht="12.75">
      <c r="E34" s="104"/>
      <c r="F34" s="59"/>
      <c r="G34" s="59"/>
      <c r="H34" s="59"/>
    </row>
    <row r="35" spans="5:8" ht="12.75">
      <c r="E35" s="104"/>
      <c r="F35" s="59"/>
      <c r="G35" s="59"/>
      <c r="H35" s="59"/>
    </row>
    <row r="36" spans="5:8" ht="12.75">
      <c r="E36" s="104"/>
      <c r="F36" s="59"/>
      <c r="G36" s="59"/>
      <c r="H36" s="59"/>
    </row>
    <row r="37" spans="5:8" ht="12.75">
      <c r="E37" s="104"/>
      <c r="F37" s="59"/>
      <c r="G37" s="59"/>
      <c r="H37" s="59"/>
    </row>
    <row r="38" ht="12.75">
      <c r="E38" s="104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="120" zoomScaleSheetLayoutView="120" zoomScalePageLayoutView="0" workbookViewId="0" topLeftCell="A46">
      <selection activeCell="B27" sqref="B27:H27"/>
    </sheetView>
  </sheetViews>
  <sheetFormatPr defaultColWidth="11.421875" defaultRowHeight="12.75"/>
  <cols>
    <col min="1" max="1" width="21.8515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67" t="s">
        <v>7</v>
      </c>
      <c r="B1" s="167"/>
      <c r="C1" s="167"/>
      <c r="D1" s="167"/>
      <c r="E1" s="167"/>
      <c r="F1" s="167"/>
      <c r="G1" s="167"/>
      <c r="H1" s="167"/>
    </row>
    <row r="2" spans="1:8" s="1" customFormat="1" ht="13.5" thickBot="1">
      <c r="A2" s="17"/>
      <c r="H2" s="18" t="s">
        <v>8</v>
      </c>
    </row>
    <row r="3" spans="1:8" s="1" customFormat="1" ht="26.25" thickBot="1">
      <c r="A3" s="87" t="s">
        <v>9</v>
      </c>
      <c r="B3" s="182" t="s">
        <v>45</v>
      </c>
      <c r="C3" s="183"/>
      <c r="D3" s="183"/>
      <c r="E3" s="183"/>
      <c r="F3" s="183"/>
      <c r="G3" s="183"/>
      <c r="H3" s="184"/>
    </row>
    <row r="4" spans="1:8" s="1" customFormat="1" ht="90" thickBot="1">
      <c r="A4" s="88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43</v>
      </c>
      <c r="H4" s="21" t="s">
        <v>17</v>
      </c>
    </row>
    <row r="5" spans="1:8" s="1" customFormat="1" ht="25.5">
      <c r="A5" s="3" t="s">
        <v>104</v>
      </c>
      <c r="B5" s="4"/>
      <c r="C5" s="5"/>
      <c r="D5" s="6"/>
      <c r="E5" s="7">
        <f>SUM(E6+E7)</f>
        <v>2342976</v>
      </c>
      <c r="F5" s="7"/>
      <c r="G5" s="8"/>
      <c r="H5" s="9"/>
    </row>
    <row r="6" spans="1:8" s="1" customFormat="1" ht="38.25">
      <c r="A6" s="22" t="s">
        <v>102</v>
      </c>
      <c r="B6" s="107"/>
      <c r="C6" s="24"/>
      <c r="D6" s="108"/>
      <c r="E6" s="109">
        <v>2340976</v>
      </c>
      <c r="F6" s="109"/>
      <c r="G6" s="110"/>
      <c r="H6" s="111"/>
    </row>
    <row r="7" spans="1:8" s="1" customFormat="1" ht="38.25">
      <c r="A7" s="22" t="s">
        <v>162</v>
      </c>
      <c r="B7" s="107"/>
      <c r="C7" s="24"/>
      <c r="D7" s="108"/>
      <c r="E7" s="109">
        <v>2000</v>
      </c>
      <c r="F7" s="109"/>
      <c r="G7" s="110"/>
      <c r="H7" s="111"/>
    </row>
    <row r="8" spans="1:8" s="1" customFormat="1" ht="51">
      <c r="A8" s="22" t="s">
        <v>176</v>
      </c>
      <c r="B8" s="107">
        <v>77380</v>
      </c>
      <c r="C8" s="24"/>
      <c r="D8" s="108"/>
      <c r="E8" s="109"/>
      <c r="F8" s="109"/>
      <c r="G8" s="110"/>
      <c r="H8" s="111"/>
    </row>
    <row r="9" spans="1:8" s="1" customFormat="1" ht="25.5">
      <c r="A9" s="22" t="s">
        <v>163</v>
      </c>
      <c r="B9" s="23"/>
      <c r="C9" s="24">
        <f>SUM(C10+C11)</f>
        <v>168</v>
      </c>
      <c r="D9" s="24"/>
      <c r="E9" s="24"/>
      <c r="F9" s="24"/>
      <c r="G9" s="25"/>
      <c r="H9" s="26"/>
    </row>
    <row r="10" spans="1:8" s="1" customFormat="1" ht="12.75">
      <c r="A10" s="22" t="s">
        <v>100</v>
      </c>
      <c r="B10" s="23"/>
      <c r="C10" s="24">
        <v>1</v>
      </c>
      <c r="D10" s="24"/>
      <c r="E10" s="24"/>
      <c r="F10" s="24"/>
      <c r="G10" s="25"/>
      <c r="H10" s="26"/>
    </row>
    <row r="11" spans="1:8" s="1" customFormat="1" ht="12.75">
      <c r="A11" s="22" t="s">
        <v>101</v>
      </c>
      <c r="B11" s="23"/>
      <c r="C11" s="24">
        <v>167</v>
      </c>
      <c r="D11" s="24"/>
      <c r="E11" s="24"/>
      <c r="F11" s="24"/>
      <c r="G11" s="25"/>
      <c r="H11" s="26"/>
    </row>
    <row r="12" spans="1:8" s="1" customFormat="1" ht="25.5">
      <c r="A12" s="22" t="s">
        <v>103</v>
      </c>
      <c r="B12" s="23"/>
      <c r="C12" s="24"/>
      <c r="D12" s="24">
        <f>SUM(D13)</f>
        <v>2000</v>
      </c>
      <c r="E12" s="24">
        <v>767</v>
      </c>
      <c r="F12" s="24"/>
      <c r="G12" s="25"/>
      <c r="H12" s="26"/>
    </row>
    <row r="13" spans="1:8" s="1" customFormat="1" ht="25.5">
      <c r="A13" s="22" t="s">
        <v>164</v>
      </c>
      <c r="B13" s="23"/>
      <c r="C13" s="24"/>
      <c r="D13" s="24">
        <f>SUM(D14)</f>
        <v>2000</v>
      </c>
      <c r="E13" s="24"/>
      <c r="F13" s="24"/>
      <c r="G13" s="25"/>
      <c r="H13" s="26"/>
    </row>
    <row r="14" spans="1:8" s="1" customFormat="1" ht="25.5">
      <c r="A14" s="22" t="s">
        <v>165</v>
      </c>
      <c r="B14" s="23"/>
      <c r="C14" s="24"/>
      <c r="D14" s="24">
        <v>2000</v>
      </c>
      <c r="E14" s="24"/>
      <c r="F14" s="24"/>
      <c r="G14" s="25"/>
      <c r="H14" s="26"/>
    </row>
    <row r="15" spans="1:8" s="1" customFormat="1" ht="38.25">
      <c r="A15" s="22" t="s">
        <v>166</v>
      </c>
      <c r="B15" s="23"/>
      <c r="C15" s="24"/>
      <c r="D15" s="24"/>
      <c r="E15" s="24"/>
      <c r="F15" s="24"/>
      <c r="G15" s="25"/>
      <c r="H15" s="26"/>
    </row>
    <row r="16" spans="1:8" s="1" customFormat="1" ht="25.5">
      <c r="A16" s="22" t="s">
        <v>99</v>
      </c>
      <c r="B16" s="23"/>
      <c r="C16" s="24">
        <f>SUM(C17)</f>
        <v>1600</v>
      </c>
      <c r="D16" s="24"/>
      <c r="E16" s="24"/>
      <c r="F16" s="24"/>
      <c r="G16" s="25"/>
      <c r="H16" s="26"/>
    </row>
    <row r="17" spans="1:8" s="1" customFormat="1" ht="25.5">
      <c r="A17" s="22" t="s">
        <v>105</v>
      </c>
      <c r="B17" s="23"/>
      <c r="C17" s="24">
        <v>1600</v>
      </c>
      <c r="D17" s="24"/>
      <c r="E17" s="24"/>
      <c r="F17" s="24"/>
      <c r="G17" s="25"/>
      <c r="H17" s="26"/>
    </row>
    <row r="18" spans="1:8" s="1" customFormat="1" ht="38.25">
      <c r="A18" s="22" t="s">
        <v>167</v>
      </c>
      <c r="B18" s="23"/>
      <c r="C18" s="24"/>
      <c r="D18" s="24"/>
      <c r="E18" s="24"/>
      <c r="F18" s="24">
        <f>SUM(F19+F20)</f>
        <v>13000</v>
      </c>
      <c r="G18" s="25"/>
      <c r="H18" s="26"/>
    </row>
    <row r="19" spans="1:8" s="1" customFormat="1" ht="12.75">
      <c r="A19" s="22" t="s">
        <v>168</v>
      </c>
      <c r="B19" s="23"/>
      <c r="C19" s="24"/>
      <c r="D19" s="24"/>
      <c r="E19" s="24"/>
      <c r="F19" s="24">
        <v>7000</v>
      </c>
      <c r="G19" s="25"/>
      <c r="H19" s="26"/>
    </row>
    <row r="20" spans="1:8" s="1" customFormat="1" ht="12.75">
      <c r="A20" s="22" t="s">
        <v>175</v>
      </c>
      <c r="B20" s="23"/>
      <c r="C20" s="24"/>
      <c r="D20" s="24"/>
      <c r="E20" s="24"/>
      <c r="F20" s="24">
        <v>6000</v>
      </c>
      <c r="G20" s="25"/>
      <c r="H20" s="26"/>
    </row>
    <row r="21" spans="1:8" s="1" customFormat="1" ht="12" customHeight="1">
      <c r="A21" s="152" t="s">
        <v>169</v>
      </c>
      <c r="B21" s="23"/>
      <c r="C21" s="24"/>
      <c r="D21" s="24"/>
      <c r="E21" s="24"/>
      <c r="F21" s="24"/>
      <c r="G21" s="25"/>
      <c r="H21" s="26"/>
    </row>
    <row r="22" spans="1:8" s="1" customFormat="1" ht="25.5">
      <c r="A22" s="22" t="s">
        <v>170</v>
      </c>
      <c r="B22" s="23">
        <f>SUM(B23+B24)</f>
        <v>415150</v>
      </c>
      <c r="C22" s="24"/>
      <c r="D22" s="24"/>
      <c r="E22" s="24"/>
      <c r="F22" s="24"/>
      <c r="G22" s="25"/>
      <c r="H22" s="26"/>
    </row>
    <row r="23" spans="1:8" s="1" customFormat="1" ht="25.5">
      <c r="A23" s="22" t="s">
        <v>171</v>
      </c>
      <c r="B23" s="23">
        <v>391300</v>
      </c>
      <c r="C23" s="24"/>
      <c r="D23" s="24"/>
      <c r="E23" s="24"/>
      <c r="F23" s="24"/>
      <c r="G23" s="25"/>
      <c r="H23" s="26"/>
    </row>
    <row r="24" spans="1:8" s="1" customFormat="1" ht="38.25">
      <c r="A24" s="22" t="s">
        <v>172</v>
      </c>
      <c r="B24" s="23">
        <v>23850</v>
      </c>
      <c r="C24" s="24"/>
      <c r="D24" s="24"/>
      <c r="E24" s="24"/>
      <c r="F24" s="24"/>
      <c r="G24" s="25"/>
      <c r="H24" s="26"/>
    </row>
    <row r="25" spans="1:8" s="1" customFormat="1" ht="13.5" thickBot="1">
      <c r="A25" s="22">
        <v>922</v>
      </c>
      <c r="B25" s="23"/>
      <c r="C25" s="24"/>
      <c r="D25" s="24"/>
      <c r="E25" s="24"/>
      <c r="F25" s="24"/>
      <c r="G25" s="25"/>
      <c r="H25" s="26"/>
    </row>
    <row r="26" spans="1:8" s="1" customFormat="1" ht="30" customHeight="1" thickBot="1">
      <c r="A26" s="28" t="s">
        <v>18</v>
      </c>
      <c r="B26" s="29">
        <f>SUM(B22+B8)</f>
        <v>492530</v>
      </c>
      <c r="C26" s="30">
        <f>SUM(C9+C16)</f>
        <v>1768</v>
      </c>
      <c r="D26" s="31">
        <f>SUM(D13)</f>
        <v>2000</v>
      </c>
      <c r="E26" s="30">
        <f>SUM(E5+E12)</f>
        <v>2343743</v>
      </c>
      <c r="F26" s="31">
        <f>SUM(F18)</f>
        <v>13000</v>
      </c>
      <c r="G26" s="30">
        <v>0</v>
      </c>
      <c r="H26" s="32">
        <v>0</v>
      </c>
    </row>
    <row r="27" spans="1:8" s="1" customFormat="1" ht="28.5" customHeight="1" thickBot="1">
      <c r="A27" s="28" t="s">
        <v>46</v>
      </c>
      <c r="B27" s="179">
        <f>B26+C26+D26+E26+F26+G26+H26</f>
        <v>2853041</v>
      </c>
      <c r="C27" s="180"/>
      <c r="D27" s="180"/>
      <c r="E27" s="180"/>
      <c r="F27" s="180"/>
      <c r="G27" s="180"/>
      <c r="H27" s="181"/>
    </row>
    <row r="28" spans="1:8" ht="13.5" thickBot="1">
      <c r="A28" s="14"/>
      <c r="B28" s="14"/>
      <c r="C28" s="14"/>
      <c r="D28" s="15"/>
      <c r="E28" s="33"/>
      <c r="H28" s="18"/>
    </row>
    <row r="29" spans="1:8" ht="24" customHeight="1" thickBot="1">
      <c r="A29" s="89" t="s">
        <v>9</v>
      </c>
      <c r="B29" s="182" t="s">
        <v>47</v>
      </c>
      <c r="C29" s="183"/>
      <c r="D29" s="183"/>
      <c r="E29" s="183"/>
      <c r="F29" s="183"/>
      <c r="G29" s="183"/>
      <c r="H29" s="184"/>
    </row>
    <row r="30" spans="1:8" ht="90" thickBot="1">
      <c r="A30" s="90" t="s">
        <v>10</v>
      </c>
      <c r="B30" s="19" t="s">
        <v>11</v>
      </c>
      <c r="C30" s="20" t="s">
        <v>12</v>
      </c>
      <c r="D30" s="20" t="s">
        <v>13</v>
      </c>
      <c r="E30" s="20" t="s">
        <v>14</v>
      </c>
      <c r="F30" s="20" t="s">
        <v>15</v>
      </c>
      <c r="G30" s="20" t="s">
        <v>43</v>
      </c>
      <c r="H30" s="21" t="s">
        <v>17</v>
      </c>
    </row>
    <row r="31" spans="1:8" ht="12.75">
      <c r="A31" s="3">
        <v>63</v>
      </c>
      <c r="B31" s="4"/>
      <c r="C31" s="5"/>
      <c r="D31" s="6"/>
      <c r="E31" s="7"/>
      <c r="F31" s="7"/>
      <c r="G31" s="8"/>
      <c r="H31" s="9"/>
    </row>
    <row r="32" spans="1:8" ht="12.75">
      <c r="A32" s="22">
        <v>64</v>
      </c>
      <c r="B32" s="23"/>
      <c r="C32" s="24"/>
      <c r="D32" s="24"/>
      <c r="E32" s="24"/>
      <c r="F32" s="24"/>
      <c r="G32" s="25"/>
      <c r="H32" s="26"/>
    </row>
    <row r="33" spans="1:8" ht="12.75">
      <c r="A33" s="22">
        <v>65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92</v>
      </c>
      <c r="B36" s="23"/>
      <c r="C36" s="24"/>
      <c r="D36" s="24"/>
      <c r="E36" s="24"/>
      <c r="F36" s="24"/>
      <c r="G36" s="25"/>
      <c r="H36" s="26"/>
    </row>
    <row r="37" spans="1:8" ht="12.75">
      <c r="A37" s="22"/>
      <c r="B37" s="23"/>
      <c r="C37" s="24"/>
      <c r="D37" s="24"/>
      <c r="E37" s="24"/>
      <c r="F37" s="24"/>
      <c r="G37" s="25"/>
      <c r="H37" s="26"/>
    </row>
    <row r="38" spans="1:8" ht="13.5" thickBot="1">
      <c r="A38" s="27"/>
      <c r="B38" s="23"/>
      <c r="C38" s="24"/>
      <c r="D38" s="24"/>
      <c r="E38" s="24"/>
      <c r="F38" s="24"/>
      <c r="G38" s="25"/>
      <c r="H38" s="26"/>
    </row>
    <row r="39" spans="1:8" s="1" customFormat="1" ht="30" customHeight="1" thickBot="1">
      <c r="A39" s="28" t="s">
        <v>18</v>
      </c>
      <c r="B39" s="29"/>
      <c r="C39" s="30"/>
      <c r="D39" s="31"/>
      <c r="E39" s="30"/>
      <c r="F39" s="31">
        <f>+F32</f>
        <v>0</v>
      </c>
      <c r="G39" s="30">
        <v>0</v>
      </c>
      <c r="H39" s="32">
        <v>0</v>
      </c>
    </row>
    <row r="40" spans="1:8" s="1" customFormat="1" ht="28.5" customHeight="1" thickBot="1">
      <c r="A40" s="28" t="s">
        <v>48</v>
      </c>
      <c r="B40" s="179">
        <f>B39+C39+D39+E39+F39+G39+H39</f>
        <v>0</v>
      </c>
      <c r="C40" s="180"/>
      <c r="D40" s="180"/>
      <c r="E40" s="180"/>
      <c r="F40" s="180"/>
      <c r="G40" s="180"/>
      <c r="H40" s="181"/>
    </row>
    <row r="41" spans="4:5" ht="13.5" thickBot="1">
      <c r="D41" s="35"/>
      <c r="E41" s="36"/>
    </row>
    <row r="42" spans="1:8" ht="26.25" thickBot="1">
      <c r="A42" s="89" t="s">
        <v>9</v>
      </c>
      <c r="B42" s="182" t="s">
        <v>53</v>
      </c>
      <c r="C42" s="183"/>
      <c r="D42" s="183"/>
      <c r="E42" s="183"/>
      <c r="F42" s="183"/>
      <c r="G42" s="183"/>
      <c r="H42" s="184"/>
    </row>
    <row r="43" spans="1:8" ht="90" thickBot="1">
      <c r="A43" s="90" t="s">
        <v>10</v>
      </c>
      <c r="B43" s="19" t="s">
        <v>11</v>
      </c>
      <c r="C43" s="20" t="s">
        <v>12</v>
      </c>
      <c r="D43" s="20" t="s">
        <v>13</v>
      </c>
      <c r="E43" s="20" t="s">
        <v>14</v>
      </c>
      <c r="F43" s="20" t="s">
        <v>15</v>
      </c>
      <c r="G43" s="20" t="s">
        <v>43</v>
      </c>
      <c r="H43" s="21" t="s">
        <v>17</v>
      </c>
    </row>
    <row r="44" spans="1:8" ht="12.75">
      <c r="A44" s="3">
        <v>63</v>
      </c>
      <c r="B44" s="4"/>
      <c r="C44" s="5"/>
      <c r="D44" s="6"/>
      <c r="E44" s="7"/>
      <c r="F44" s="7"/>
      <c r="G44" s="8"/>
      <c r="H44" s="9"/>
    </row>
    <row r="45" spans="1:8" ht="12.75">
      <c r="A45" s="22">
        <v>64</v>
      </c>
      <c r="B45" s="23"/>
      <c r="C45" s="24"/>
      <c r="D45" s="24"/>
      <c r="E45" s="24"/>
      <c r="F45" s="24"/>
      <c r="G45" s="25"/>
      <c r="H45" s="26"/>
    </row>
    <row r="46" spans="1:8" ht="12.75">
      <c r="A46" s="22">
        <v>65</v>
      </c>
      <c r="B46" s="23"/>
      <c r="C46" s="24"/>
      <c r="D46" s="24"/>
      <c r="E46" s="24"/>
      <c r="F46" s="24"/>
      <c r="G46" s="25"/>
      <c r="H46" s="26"/>
    </row>
    <row r="47" spans="1:8" ht="12.75">
      <c r="A47" s="22">
        <v>66</v>
      </c>
      <c r="B47" s="23"/>
      <c r="C47" s="24"/>
      <c r="D47" s="24"/>
      <c r="E47" s="24"/>
      <c r="F47" s="24"/>
      <c r="G47" s="25"/>
      <c r="H47" s="26"/>
    </row>
    <row r="48" spans="1:8" ht="12.75">
      <c r="A48" s="22">
        <v>67</v>
      </c>
      <c r="B48" s="23"/>
      <c r="C48" s="24"/>
      <c r="D48" s="24"/>
      <c r="E48" s="24"/>
      <c r="F48" s="24"/>
      <c r="G48" s="25"/>
      <c r="H48" s="26"/>
    </row>
    <row r="49" spans="1:8" ht="13.5" customHeight="1">
      <c r="A49" s="22">
        <v>92</v>
      </c>
      <c r="B49" s="23"/>
      <c r="C49" s="24"/>
      <c r="D49" s="24"/>
      <c r="E49" s="24"/>
      <c r="F49" s="24"/>
      <c r="G49" s="25"/>
      <c r="H49" s="26"/>
    </row>
    <row r="50" spans="1:8" ht="13.5" customHeight="1">
      <c r="A50" s="22"/>
      <c r="B50" s="23"/>
      <c r="C50" s="24"/>
      <c r="D50" s="24"/>
      <c r="E50" s="24"/>
      <c r="F50" s="24"/>
      <c r="G50" s="25"/>
      <c r="H50" s="26"/>
    </row>
    <row r="51" spans="1:8" ht="13.5" customHeight="1" thickBot="1">
      <c r="A51" s="27"/>
      <c r="B51" s="23"/>
      <c r="C51" s="24"/>
      <c r="D51" s="24"/>
      <c r="E51" s="24"/>
      <c r="F51" s="24"/>
      <c r="G51" s="25"/>
      <c r="H51" s="26"/>
    </row>
    <row r="52" spans="1:8" s="1" customFormat="1" ht="30" customHeight="1" thickBot="1">
      <c r="A52" s="28" t="s">
        <v>18</v>
      </c>
      <c r="B52" s="29"/>
      <c r="C52" s="30"/>
      <c r="D52" s="31"/>
      <c r="E52" s="30"/>
      <c r="F52" s="31">
        <f>+F45</f>
        <v>0</v>
      </c>
      <c r="G52" s="30">
        <v>0</v>
      </c>
      <c r="H52" s="32">
        <v>0</v>
      </c>
    </row>
    <row r="53" spans="1:8" s="1" customFormat="1" ht="28.5" customHeight="1" thickBot="1">
      <c r="A53" s="28" t="s">
        <v>56</v>
      </c>
      <c r="B53" s="179">
        <f>B52+C52+D52+E52+F52+G52+H52</f>
        <v>0</v>
      </c>
      <c r="C53" s="180"/>
      <c r="D53" s="180"/>
      <c r="E53" s="180"/>
      <c r="F53" s="180"/>
      <c r="G53" s="180"/>
      <c r="H53" s="181"/>
    </row>
    <row r="54" spans="3:5" ht="13.5" customHeight="1">
      <c r="C54" s="37"/>
      <c r="D54" s="35"/>
      <c r="E54" s="38"/>
    </row>
    <row r="55" spans="3:5" ht="13.5" customHeight="1">
      <c r="C55" s="37"/>
      <c r="D55" s="39"/>
      <c r="E55" s="40"/>
    </row>
    <row r="56" spans="4:5" ht="13.5" customHeight="1">
      <c r="D56" s="41"/>
      <c r="E56" s="42"/>
    </row>
    <row r="57" spans="4:5" ht="13.5" customHeight="1">
      <c r="D57" s="43"/>
      <c r="E57" s="44"/>
    </row>
    <row r="58" spans="4:5" ht="13.5" customHeight="1">
      <c r="D58" s="35"/>
      <c r="E58" s="36"/>
    </row>
    <row r="59" spans="3:5" ht="28.5" customHeight="1">
      <c r="C59" s="37"/>
      <c r="D59" s="35"/>
      <c r="E59" s="45"/>
    </row>
    <row r="60" spans="3:5" ht="13.5" customHeight="1">
      <c r="C60" s="37"/>
      <c r="D60" s="35"/>
      <c r="E60" s="40"/>
    </row>
    <row r="61" spans="4:5" ht="13.5" customHeight="1">
      <c r="D61" s="35"/>
      <c r="E61" s="36"/>
    </row>
    <row r="62" spans="4:5" ht="13.5" customHeight="1">
      <c r="D62" s="35"/>
      <c r="E62" s="44"/>
    </row>
    <row r="63" spans="4:5" ht="13.5" customHeight="1">
      <c r="D63" s="35"/>
      <c r="E63" s="36"/>
    </row>
    <row r="64" spans="4:5" ht="22.5" customHeight="1">
      <c r="D64" s="35"/>
      <c r="E64" s="46"/>
    </row>
    <row r="65" spans="4:5" ht="13.5" customHeight="1">
      <c r="D65" s="41"/>
      <c r="E65" s="42"/>
    </row>
    <row r="66" spans="2:5" ht="13.5" customHeight="1">
      <c r="B66" s="37"/>
      <c r="D66" s="41"/>
      <c r="E66" s="47"/>
    </row>
    <row r="67" spans="3:5" ht="13.5" customHeight="1">
      <c r="C67" s="37"/>
      <c r="D67" s="41"/>
      <c r="E67" s="48"/>
    </row>
    <row r="68" spans="3:5" ht="13.5" customHeight="1">
      <c r="C68" s="37"/>
      <c r="D68" s="43"/>
      <c r="E68" s="40"/>
    </row>
    <row r="69" spans="4:5" ht="13.5" customHeight="1">
      <c r="D69" s="35"/>
      <c r="E69" s="36"/>
    </row>
    <row r="70" spans="2:5" ht="13.5" customHeight="1">
      <c r="B70" s="37"/>
      <c r="D70" s="35"/>
      <c r="E70" s="38"/>
    </row>
    <row r="71" spans="3:5" ht="13.5" customHeight="1">
      <c r="C71" s="37"/>
      <c r="D71" s="35"/>
      <c r="E71" s="47"/>
    </row>
    <row r="72" spans="3:5" ht="13.5" customHeight="1">
      <c r="C72" s="37"/>
      <c r="D72" s="43"/>
      <c r="E72" s="40"/>
    </row>
    <row r="73" spans="4:5" ht="13.5" customHeight="1">
      <c r="D73" s="41"/>
      <c r="E73" s="36"/>
    </row>
    <row r="74" spans="3:5" ht="13.5" customHeight="1">
      <c r="C74" s="37"/>
      <c r="D74" s="41"/>
      <c r="E74" s="47"/>
    </row>
    <row r="75" spans="4:5" ht="22.5" customHeight="1">
      <c r="D75" s="43"/>
      <c r="E75" s="46"/>
    </row>
    <row r="76" spans="4:5" ht="13.5" customHeight="1">
      <c r="D76" s="35"/>
      <c r="E76" s="36"/>
    </row>
    <row r="77" spans="4:5" ht="13.5" customHeight="1">
      <c r="D77" s="43"/>
      <c r="E77" s="40"/>
    </row>
    <row r="78" spans="4:5" ht="13.5" customHeight="1">
      <c r="D78" s="35"/>
      <c r="E78" s="36"/>
    </row>
    <row r="79" spans="4:5" ht="13.5" customHeight="1">
      <c r="D79" s="35"/>
      <c r="E79" s="36"/>
    </row>
    <row r="80" spans="1:5" ht="13.5" customHeight="1">
      <c r="A80" s="37"/>
      <c r="D80" s="49"/>
      <c r="E80" s="47"/>
    </row>
    <row r="81" spans="2:5" ht="13.5" customHeight="1">
      <c r="B81" s="37"/>
      <c r="C81" s="37"/>
      <c r="D81" s="50"/>
      <c r="E81" s="47"/>
    </row>
    <row r="82" spans="2:5" ht="13.5" customHeight="1">
      <c r="B82" s="37"/>
      <c r="C82" s="37"/>
      <c r="D82" s="50"/>
      <c r="E82" s="38"/>
    </row>
    <row r="83" spans="2:5" ht="13.5" customHeight="1">
      <c r="B83" s="37"/>
      <c r="C83" s="37"/>
      <c r="D83" s="43"/>
      <c r="E83" s="44"/>
    </row>
    <row r="84" spans="4:5" ht="12.75">
      <c r="D84" s="35"/>
      <c r="E84" s="36"/>
    </row>
    <row r="85" spans="2:5" ht="12.75">
      <c r="B85" s="37"/>
      <c r="D85" s="35"/>
      <c r="E85" s="47"/>
    </row>
    <row r="86" spans="3:5" ht="12.75">
      <c r="C86" s="37"/>
      <c r="D86" s="35"/>
      <c r="E86" s="38"/>
    </row>
    <row r="87" spans="3:5" ht="12.75">
      <c r="C87" s="37"/>
      <c r="D87" s="43"/>
      <c r="E87" s="40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51"/>
      <c r="E90" s="52"/>
    </row>
    <row r="91" spans="4:5" ht="12.75">
      <c r="D91" s="35"/>
      <c r="E91" s="36"/>
    </row>
    <row r="92" spans="4:5" ht="12.75">
      <c r="D92" s="35"/>
      <c r="E92" s="36"/>
    </row>
    <row r="93" spans="4:5" ht="12.75">
      <c r="D93" s="35"/>
      <c r="E93" s="36"/>
    </row>
    <row r="94" spans="4:5" ht="12.75">
      <c r="D94" s="43"/>
      <c r="E94" s="40"/>
    </row>
    <row r="95" spans="4:5" ht="12.75">
      <c r="D95" s="35"/>
      <c r="E95" s="36"/>
    </row>
    <row r="96" spans="4:5" ht="12.75">
      <c r="D96" s="43"/>
      <c r="E96" s="40"/>
    </row>
    <row r="97" spans="4:5" ht="12.75">
      <c r="D97" s="35"/>
      <c r="E97" s="36"/>
    </row>
    <row r="98" spans="4:5" ht="12.75">
      <c r="D98" s="35"/>
      <c r="E98" s="36"/>
    </row>
    <row r="99" spans="4:5" ht="12.75">
      <c r="D99" s="35"/>
      <c r="E99" s="36"/>
    </row>
    <row r="100" spans="4:5" ht="12.75">
      <c r="D100" s="35"/>
      <c r="E100" s="36"/>
    </row>
    <row r="101" spans="1:5" ht="28.5" customHeight="1">
      <c r="A101" s="53"/>
      <c r="B101" s="53"/>
      <c r="C101" s="53"/>
      <c r="D101" s="54"/>
      <c r="E101" s="55"/>
    </row>
    <row r="102" spans="3:5" ht="12.75">
      <c r="C102" s="37"/>
      <c r="D102" s="35"/>
      <c r="E102" s="38"/>
    </row>
    <row r="103" spans="4:5" ht="12.75">
      <c r="D103" s="56"/>
      <c r="E103" s="57"/>
    </row>
    <row r="104" spans="4:5" ht="12.75">
      <c r="D104" s="35"/>
      <c r="E104" s="36"/>
    </row>
    <row r="105" spans="4:5" ht="12.75">
      <c r="D105" s="51"/>
      <c r="E105" s="52"/>
    </row>
    <row r="106" spans="4:5" ht="12.75">
      <c r="D106" s="51"/>
      <c r="E106" s="52"/>
    </row>
    <row r="107" spans="4:5" ht="12.75">
      <c r="D107" s="35"/>
      <c r="E107" s="36"/>
    </row>
    <row r="108" spans="4:5" ht="12.75">
      <c r="D108" s="43"/>
      <c r="E108" s="40"/>
    </row>
    <row r="109" spans="4:5" ht="12.75">
      <c r="D109" s="35"/>
      <c r="E109" s="36"/>
    </row>
    <row r="110" spans="4:5" ht="12.75">
      <c r="D110" s="35"/>
      <c r="E110" s="36"/>
    </row>
    <row r="111" spans="4:5" ht="12.75">
      <c r="D111" s="43"/>
      <c r="E111" s="40"/>
    </row>
    <row r="112" spans="4:5" ht="12.75">
      <c r="D112" s="35"/>
      <c r="E112" s="36"/>
    </row>
    <row r="113" spans="4:5" ht="12.75">
      <c r="D113" s="51"/>
      <c r="E113" s="52"/>
    </row>
    <row r="114" spans="4:5" ht="12.75">
      <c r="D114" s="43"/>
      <c r="E114" s="57"/>
    </row>
    <row r="115" spans="4:5" ht="12.75">
      <c r="D115" s="41"/>
      <c r="E115" s="52"/>
    </row>
    <row r="116" spans="4:5" ht="12.75">
      <c r="D116" s="43"/>
      <c r="E116" s="40"/>
    </row>
    <row r="117" spans="4:5" ht="12.75">
      <c r="D117" s="35"/>
      <c r="E117" s="36"/>
    </row>
    <row r="118" spans="3:5" ht="12.75">
      <c r="C118" s="37"/>
      <c r="D118" s="35"/>
      <c r="E118" s="38"/>
    </row>
    <row r="119" spans="4:5" ht="12.75">
      <c r="D119" s="41"/>
      <c r="E119" s="40"/>
    </row>
    <row r="120" spans="4:5" ht="12.75">
      <c r="D120" s="41"/>
      <c r="E120" s="52"/>
    </row>
    <row r="121" spans="3:5" ht="12.75">
      <c r="C121" s="37"/>
      <c r="D121" s="41"/>
      <c r="E121" s="58"/>
    </row>
    <row r="122" spans="3:5" ht="12.75">
      <c r="C122" s="37"/>
      <c r="D122" s="43"/>
      <c r="E122" s="44"/>
    </row>
    <row r="123" spans="4:5" ht="12.75">
      <c r="D123" s="35"/>
      <c r="E123" s="36"/>
    </row>
    <row r="124" spans="4:5" ht="12.75">
      <c r="D124" s="56"/>
      <c r="E124" s="59"/>
    </row>
    <row r="125" spans="4:5" ht="11.25" customHeight="1">
      <c r="D125" s="51"/>
      <c r="E125" s="52"/>
    </row>
    <row r="126" spans="2:5" ht="24" customHeight="1">
      <c r="B126" s="37"/>
      <c r="D126" s="51"/>
      <c r="E126" s="60"/>
    </row>
    <row r="127" spans="3:5" ht="15" customHeight="1">
      <c r="C127" s="37"/>
      <c r="D127" s="51"/>
      <c r="E127" s="60"/>
    </row>
    <row r="128" spans="4:5" ht="11.25" customHeight="1">
      <c r="D128" s="56"/>
      <c r="E128" s="57"/>
    </row>
    <row r="129" spans="4:5" ht="12.75">
      <c r="D129" s="51"/>
      <c r="E129" s="52"/>
    </row>
    <row r="130" spans="2:5" ht="13.5" customHeight="1">
      <c r="B130" s="37"/>
      <c r="D130" s="51"/>
      <c r="E130" s="61"/>
    </row>
    <row r="131" spans="3:5" ht="12.75" customHeight="1">
      <c r="C131" s="37"/>
      <c r="D131" s="51"/>
      <c r="E131" s="38"/>
    </row>
    <row r="132" spans="3:5" ht="12.75" customHeight="1">
      <c r="C132" s="37"/>
      <c r="D132" s="43"/>
      <c r="E132" s="44"/>
    </row>
    <row r="133" spans="4:5" ht="12.75">
      <c r="D133" s="35"/>
      <c r="E133" s="36"/>
    </row>
    <row r="134" spans="3:5" ht="12.75">
      <c r="C134" s="37"/>
      <c r="D134" s="35"/>
      <c r="E134" s="58"/>
    </row>
    <row r="135" spans="4:5" ht="12.75">
      <c r="D135" s="56"/>
      <c r="E135" s="57"/>
    </row>
    <row r="136" spans="4:5" ht="12.75">
      <c r="D136" s="51"/>
      <c r="E136" s="52"/>
    </row>
    <row r="137" spans="4:5" ht="12.75">
      <c r="D137" s="35"/>
      <c r="E137" s="36"/>
    </row>
    <row r="138" spans="1:5" ht="19.5" customHeight="1">
      <c r="A138" s="62"/>
      <c r="B138" s="14"/>
      <c r="C138" s="14"/>
      <c r="D138" s="14"/>
      <c r="E138" s="47"/>
    </row>
    <row r="139" spans="1:5" ht="15" customHeight="1">
      <c r="A139" s="37"/>
      <c r="D139" s="49"/>
      <c r="E139" s="47"/>
    </row>
    <row r="140" spans="1:5" ht="12.75">
      <c r="A140" s="37"/>
      <c r="B140" s="37"/>
      <c r="D140" s="49"/>
      <c r="E140" s="38"/>
    </row>
    <row r="141" spans="3:5" ht="12.75">
      <c r="C141" s="37"/>
      <c r="D141" s="35"/>
      <c r="E141" s="47"/>
    </row>
    <row r="142" spans="4:5" ht="12.75">
      <c r="D142" s="39"/>
      <c r="E142" s="40"/>
    </row>
    <row r="143" spans="2:5" ht="12.75">
      <c r="B143" s="37"/>
      <c r="D143" s="35"/>
      <c r="E143" s="38"/>
    </row>
    <row r="144" spans="3:5" ht="12.75">
      <c r="C144" s="37"/>
      <c r="D144" s="35"/>
      <c r="E144" s="38"/>
    </row>
    <row r="145" spans="4:5" ht="12.75">
      <c r="D145" s="43"/>
      <c r="E145" s="44"/>
    </row>
    <row r="146" spans="3:5" ht="22.5" customHeight="1">
      <c r="C146" s="37"/>
      <c r="D146" s="35"/>
      <c r="E146" s="45"/>
    </row>
    <row r="147" spans="4:5" ht="12.75">
      <c r="D147" s="35"/>
      <c r="E147" s="44"/>
    </row>
    <row r="148" spans="2:5" ht="12.75">
      <c r="B148" s="37"/>
      <c r="D148" s="41"/>
      <c r="E148" s="47"/>
    </row>
    <row r="149" spans="3:5" ht="12.75">
      <c r="C149" s="37"/>
      <c r="D149" s="41"/>
      <c r="E149" s="48"/>
    </row>
    <row r="150" spans="4:5" ht="12.75">
      <c r="D150" s="43"/>
      <c r="E150" s="40"/>
    </row>
    <row r="151" spans="1:5" ht="13.5" customHeight="1">
      <c r="A151" s="37"/>
      <c r="D151" s="49"/>
      <c r="E151" s="47"/>
    </row>
    <row r="152" spans="2:5" ht="13.5" customHeight="1">
      <c r="B152" s="37"/>
      <c r="D152" s="35"/>
      <c r="E152" s="47"/>
    </row>
    <row r="153" spans="3:5" ht="13.5" customHeight="1">
      <c r="C153" s="37"/>
      <c r="D153" s="35"/>
      <c r="E153" s="38"/>
    </row>
    <row r="154" spans="3:5" ht="12.75">
      <c r="C154" s="37"/>
      <c r="D154" s="43"/>
      <c r="E154" s="40"/>
    </row>
    <row r="155" spans="3:5" ht="12.75">
      <c r="C155" s="37"/>
      <c r="D155" s="35"/>
      <c r="E155" s="38"/>
    </row>
    <row r="156" spans="4:5" ht="12.75">
      <c r="D156" s="56"/>
      <c r="E156" s="57"/>
    </row>
    <row r="157" spans="3:5" ht="12.75">
      <c r="C157" s="37"/>
      <c r="D157" s="41"/>
      <c r="E157" s="58"/>
    </row>
    <row r="158" spans="3:5" ht="12.75">
      <c r="C158" s="37"/>
      <c r="D158" s="43"/>
      <c r="E158" s="44"/>
    </row>
    <row r="159" spans="4:5" ht="12.75">
      <c r="D159" s="56"/>
      <c r="E159" s="63"/>
    </row>
    <row r="160" spans="2:5" ht="12.75">
      <c r="B160" s="37"/>
      <c r="D160" s="51"/>
      <c r="E160" s="61"/>
    </row>
    <row r="161" spans="3:5" ht="12.75">
      <c r="C161" s="37"/>
      <c r="D161" s="51"/>
      <c r="E161" s="38"/>
    </row>
    <row r="162" spans="3:5" ht="12.75">
      <c r="C162" s="37"/>
      <c r="D162" s="43"/>
      <c r="E162" s="44"/>
    </row>
    <row r="163" spans="3:5" ht="12.75">
      <c r="C163" s="37"/>
      <c r="D163" s="43"/>
      <c r="E163" s="44"/>
    </row>
    <row r="164" spans="4:5" ht="12.75">
      <c r="D164" s="35"/>
      <c r="E164" s="36"/>
    </row>
    <row r="165" spans="1:5" s="64" customFormat="1" ht="18" customHeight="1">
      <c r="A165" s="185"/>
      <c r="B165" s="186"/>
      <c r="C165" s="186"/>
      <c r="D165" s="186"/>
      <c r="E165" s="186"/>
    </row>
    <row r="166" spans="1:5" ht="28.5" customHeight="1">
      <c r="A166" s="53"/>
      <c r="B166" s="53"/>
      <c r="C166" s="53"/>
      <c r="D166" s="54"/>
      <c r="E166" s="55"/>
    </row>
    <row r="168" spans="1:5" ht="15.75">
      <c r="A168" s="66"/>
      <c r="B168" s="37"/>
      <c r="C168" s="37"/>
      <c r="D168" s="67"/>
      <c r="E168" s="13"/>
    </row>
    <row r="169" spans="1:5" ht="12.75">
      <c r="A169" s="37"/>
      <c r="B169" s="37"/>
      <c r="C169" s="37"/>
      <c r="D169" s="67"/>
      <c r="E169" s="13"/>
    </row>
    <row r="170" spans="1:5" ht="17.25" customHeight="1">
      <c r="A170" s="37"/>
      <c r="B170" s="37"/>
      <c r="C170" s="37"/>
      <c r="D170" s="67"/>
      <c r="E170" s="13"/>
    </row>
    <row r="171" spans="1:5" ht="13.5" customHeight="1">
      <c r="A171" s="37"/>
      <c r="B171" s="37"/>
      <c r="C171" s="37"/>
      <c r="D171" s="67"/>
      <c r="E171" s="13"/>
    </row>
    <row r="172" spans="1:5" ht="12.75">
      <c r="A172" s="37"/>
      <c r="B172" s="37"/>
      <c r="C172" s="37"/>
      <c r="D172" s="67"/>
      <c r="E172" s="13"/>
    </row>
    <row r="173" spans="1:3" ht="12.75">
      <c r="A173" s="37"/>
      <c r="B173" s="37"/>
      <c r="C173" s="37"/>
    </row>
    <row r="174" spans="1:5" ht="12.75">
      <c r="A174" s="37"/>
      <c r="B174" s="37"/>
      <c r="C174" s="37"/>
      <c r="D174" s="67"/>
      <c r="E174" s="13"/>
    </row>
    <row r="175" spans="1:5" ht="12.75">
      <c r="A175" s="37"/>
      <c r="B175" s="37"/>
      <c r="C175" s="37"/>
      <c r="D175" s="67"/>
      <c r="E175" s="68"/>
    </row>
    <row r="176" spans="1:5" ht="12.75">
      <c r="A176" s="37"/>
      <c r="B176" s="37"/>
      <c r="C176" s="37"/>
      <c r="D176" s="67"/>
      <c r="E176" s="13"/>
    </row>
    <row r="177" spans="1:5" ht="22.5" customHeight="1">
      <c r="A177" s="37"/>
      <c r="B177" s="37"/>
      <c r="C177" s="37"/>
      <c r="D177" s="67"/>
      <c r="E177" s="45"/>
    </row>
    <row r="178" spans="4:5" ht="22.5" customHeight="1">
      <c r="D178" s="43"/>
      <c r="E178" s="46"/>
    </row>
  </sheetData>
  <sheetProtection/>
  <mergeCells count="8">
    <mergeCell ref="A1:H1"/>
    <mergeCell ref="B27:H27"/>
    <mergeCell ref="B29:H29"/>
    <mergeCell ref="B40:H40"/>
    <mergeCell ref="B42:H42"/>
    <mergeCell ref="A165:E165"/>
    <mergeCell ref="B3:H3"/>
    <mergeCell ref="B53:H5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7" max="8" man="1"/>
    <brk id="99" max="9" man="1"/>
    <brk id="16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0"/>
  <sheetViews>
    <sheetView zoomScalePageLayoutView="0" workbookViewId="0" topLeftCell="A145">
      <selection activeCell="D79" sqref="D79"/>
    </sheetView>
  </sheetViews>
  <sheetFormatPr defaultColWidth="11.421875" defaultRowHeight="12.75"/>
  <cols>
    <col min="1" max="1" width="11.421875" style="83" bestFit="1" customWidth="1"/>
    <col min="2" max="2" width="34.421875" style="85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1.28125" style="2" customWidth="1"/>
    <col min="7" max="7" width="11.7109375" style="2" customWidth="1"/>
    <col min="8" max="8" width="7.7109375" style="2" bestFit="1" customWidth="1"/>
    <col min="9" max="9" width="13.710937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87" t="s">
        <v>173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13" customFormat="1" ht="67.5">
      <c r="A2" s="11" t="s">
        <v>19</v>
      </c>
      <c r="B2" s="11" t="s">
        <v>20</v>
      </c>
      <c r="C2" s="12" t="s">
        <v>54</v>
      </c>
      <c r="D2" s="86" t="s">
        <v>11</v>
      </c>
      <c r="E2" s="86" t="s">
        <v>12</v>
      </c>
      <c r="F2" s="86" t="s">
        <v>13</v>
      </c>
      <c r="G2" s="86" t="s">
        <v>65</v>
      </c>
      <c r="H2" s="86" t="s">
        <v>21</v>
      </c>
      <c r="I2" s="86" t="s">
        <v>16</v>
      </c>
      <c r="J2" s="86" t="s">
        <v>17</v>
      </c>
      <c r="K2" s="12" t="s">
        <v>49</v>
      </c>
      <c r="L2" s="12" t="s">
        <v>55</v>
      </c>
    </row>
    <row r="3" spans="1:12" ht="12.75">
      <c r="A3" s="82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25.5">
      <c r="A4" s="132" t="s">
        <v>98</v>
      </c>
      <c r="B4" s="153" t="s">
        <v>93</v>
      </c>
    </row>
    <row r="5" spans="1:13" ht="12.75">
      <c r="A5" s="82"/>
      <c r="B5" s="16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13" customFormat="1" ht="12.75">
      <c r="A6" s="82"/>
      <c r="B6" s="84" t="s">
        <v>61</v>
      </c>
      <c r="C6" s="106">
        <f aca="true" t="shared" si="0" ref="C6:C11">SUM(D6:L6)</f>
        <v>2853041</v>
      </c>
      <c r="D6" s="106">
        <f>SUM(D7+D118+D122+D134+D153)</f>
        <v>492530</v>
      </c>
      <c r="E6" s="106">
        <f>SUM(E7)</f>
        <v>1768</v>
      </c>
      <c r="F6" s="106">
        <f>SUM(F16)</f>
        <v>2000</v>
      </c>
      <c r="G6" s="106">
        <f>SUM(G7+G115)</f>
        <v>2343743</v>
      </c>
      <c r="H6" s="106">
        <f>SUM(H16+H104)</f>
        <v>13000</v>
      </c>
      <c r="I6" s="106"/>
      <c r="J6" s="106"/>
      <c r="K6" s="106"/>
      <c r="L6" s="106"/>
      <c r="M6" s="106"/>
    </row>
    <row r="7" spans="1:13" s="13" customFormat="1" ht="12.75" customHeight="1">
      <c r="A7" s="92" t="s">
        <v>41</v>
      </c>
      <c r="B7" s="84" t="s">
        <v>62</v>
      </c>
      <c r="C7" s="106">
        <f t="shared" si="0"/>
        <v>2768894</v>
      </c>
      <c r="D7" s="106">
        <f>SUM(D8+D104)</f>
        <v>415150</v>
      </c>
      <c r="E7" s="106">
        <f>SUM(E8)</f>
        <v>1768</v>
      </c>
      <c r="F7" s="106">
        <f>SUM(F16)</f>
        <v>2000</v>
      </c>
      <c r="G7" s="106">
        <f>SUM(G8+G104)</f>
        <v>2342976</v>
      </c>
      <c r="H7" s="106">
        <f>SUM(H16)</f>
        <v>7000</v>
      </c>
      <c r="I7" s="106"/>
      <c r="J7" s="106"/>
      <c r="K7" s="106"/>
      <c r="L7" s="106"/>
      <c r="M7" s="106"/>
    </row>
    <row r="8" spans="1:13" s="13" customFormat="1" ht="12.75">
      <c r="A8" s="82">
        <v>3</v>
      </c>
      <c r="B8" s="84" t="s">
        <v>22</v>
      </c>
      <c r="C8" s="106">
        <f t="shared" si="0"/>
        <v>2734044</v>
      </c>
      <c r="D8" s="106">
        <f>SUM(D16+D97+D101)</f>
        <v>391300</v>
      </c>
      <c r="E8" s="106">
        <f>SUM(E16+E97)</f>
        <v>1768</v>
      </c>
      <c r="F8" s="106"/>
      <c r="G8" s="106">
        <f>SUM(G9+G16+G83)</f>
        <v>2340976</v>
      </c>
      <c r="H8" s="106"/>
      <c r="I8" s="106"/>
      <c r="J8" s="106"/>
      <c r="K8" s="106"/>
      <c r="L8" s="106"/>
      <c r="M8" s="106"/>
    </row>
    <row r="9" spans="1:13" s="13" customFormat="1" ht="12.75">
      <c r="A9" s="82">
        <v>31</v>
      </c>
      <c r="B9" s="84" t="s">
        <v>23</v>
      </c>
      <c r="C9" s="106">
        <f t="shared" si="0"/>
        <v>2133896</v>
      </c>
      <c r="D9" s="106"/>
      <c r="E9" s="106"/>
      <c r="F9" s="106"/>
      <c r="G9" s="106">
        <f>SUM(G10+G11+G14)</f>
        <v>2133896</v>
      </c>
      <c r="H9" s="106"/>
      <c r="I9" s="106"/>
      <c r="J9" s="106"/>
      <c r="K9" s="106"/>
      <c r="L9" s="106"/>
      <c r="M9" s="106"/>
    </row>
    <row r="10" spans="1:13" ht="12.75">
      <c r="A10" s="81">
        <v>311</v>
      </c>
      <c r="B10" s="16" t="s">
        <v>24</v>
      </c>
      <c r="C10" s="105">
        <f t="shared" si="0"/>
        <v>1771499</v>
      </c>
      <c r="D10" s="105"/>
      <c r="E10" s="105"/>
      <c r="F10" s="105"/>
      <c r="G10" s="105">
        <v>1771499</v>
      </c>
      <c r="H10" s="105"/>
      <c r="I10" s="105"/>
      <c r="J10" s="105"/>
      <c r="K10" s="105"/>
      <c r="L10" s="105"/>
      <c r="M10" s="105"/>
    </row>
    <row r="11" spans="1:13" ht="12.75">
      <c r="A11" s="81">
        <v>312</v>
      </c>
      <c r="B11" s="16" t="s">
        <v>25</v>
      </c>
      <c r="C11" s="105">
        <f t="shared" si="0"/>
        <v>81000</v>
      </c>
      <c r="D11" s="105"/>
      <c r="E11" s="105"/>
      <c r="F11" s="105"/>
      <c r="G11" s="105">
        <v>81000</v>
      </c>
      <c r="H11" s="105"/>
      <c r="I11" s="105"/>
      <c r="J11" s="105"/>
      <c r="K11" s="105"/>
      <c r="L11" s="105"/>
      <c r="M11" s="105"/>
    </row>
    <row r="12" spans="1:13" ht="12.75">
      <c r="A12" s="81"/>
      <c r="B12" s="16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ht="12.75">
      <c r="A13" s="81"/>
      <c r="B13" s="16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12.75">
      <c r="A14" s="81">
        <v>313</v>
      </c>
      <c r="B14" s="16" t="s">
        <v>26</v>
      </c>
      <c r="C14" s="105">
        <f>SUM(D14:L14)</f>
        <v>281397</v>
      </c>
      <c r="D14" s="105"/>
      <c r="E14" s="105"/>
      <c r="F14" s="105"/>
      <c r="G14" s="105">
        <v>281397</v>
      </c>
      <c r="H14" s="105"/>
      <c r="I14" s="105"/>
      <c r="J14" s="105"/>
      <c r="K14" s="105"/>
      <c r="L14" s="105"/>
      <c r="M14" s="105"/>
    </row>
    <row r="15" spans="1:13" ht="12.75">
      <c r="A15" s="81"/>
      <c r="B15" s="16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3" s="13" customFormat="1" ht="12.75">
      <c r="A16" s="82">
        <v>32</v>
      </c>
      <c r="B16" s="84" t="s">
        <v>27</v>
      </c>
      <c r="C16" s="106">
        <f>SUM(D16:K16)</f>
        <v>498132</v>
      </c>
      <c r="D16" s="106">
        <f>SUM(D17+D30+D51+D83)</f>
        <v>293992</v>
      </c>
      <c r="E16" s="106">
        <f>SUM(E30+E96)</f>
        <v>1600</v>
      </c>
      <c r="F16" s="106">
        <f>SUM(F95)</f>
        <v>2000</v>
      </c>
      <c r="G16" s="106">
        <f>SUM(G23+G93)</f>
        <v>193540</v>
      </c>
      <c r="H16" s="106">
        <f>SUM(H95)</f>
        <v>7000</v>
      </c>
      <c r="I16" s="106"/>
      <c r="J16" s="106"/>
      <c r="K16" s="106"/>
      <c r="L16" s="106"/>
      <c r="M16" s="106"/>
    </row>
    <row r="17" spans="1:13" s="135" customFormat="1" ht="12.75">
      <c r="A17" s="132">
        <v>321</v>
      </c>
      <c r="B17" s="133" t="s">
        <v>28</v>
      </c>
      <c r="C17" s="134">
        <f>SUM(D17:L17)</f>
        <v>198699</v>
      </c>
      <c r="D17" s="134">
        <f>SUM(D18+D23+D25+D27)</f>
        <v>18699</v>
      </c>
      <c r="E17" s="118"/>
      <c r="F17" s="118"/>
      <c r="G17" s="118">
        <f>SUM(G23)</f>
        <v>180000</v>
      </c>
      <c r="H17" s="118"/>
      <c r="I17" s="118"/>
      <c r="J17" s="118"/>
      <c r="K17" s="134"/>
      <c r="L17" s="134"/>
      <c r="M17" s="118"/>
    </row>
    <row r="18" spans="1:13" ht="15">
      <c r="A18" s="129">
        <v>3211</v>
      </c>
      <c r="B18" s="113" t="s">
        <v>66</v>
      </c>
      <c r="C18" s="124">
        <f>SUM(D18)</f>
        <v>15249</v>
      </c>
      <c r="D18" s="121">
        <f>SUM(D19+D20+D21+D22)</f>
        <v>15249</v>
      </c>
      <c r="E18" s="120"/>
      <c r="F18" s="105"/>
      <c r="G18" s="105"/>
      <c r="H18" s="105"/>
      <c r="I18" s="105"/>
      <c r="J18" s="105"/>
      <c r="K18" s="105"/>
      <c r="L18" s="105"/>
      <c r="M18" s="105"/>
    </row>
    <row r="19" spans="1:13" ht="12.75">
      <c r="A19" s="81">
        <v>32111</v>
      </c>
      <c r="B19" s="16" t="s">
        <v>106</v>
      </c>
      <c r="C19" s="105">
        <f>SUM(D19)</f>
        <v>4000</v>
      </c>
      <c r="D19" s="118">
        <v>4000</v>
      </c>
      <c r="E19" s="143"/>
      <c r="F19" s="143"/>
      <c r="G19" s="105"/>
      <c r="H19" s="105"/>
      <c r="I19" s="105"/>
      <c r="J19" s="105"/>
      <c r="K19" s="105"/>
      <c r="L19" s="105"/>
      <c r="M19" s="105"/>
    </row>
    <row r="20" spans="1:13" ht="12.75">
      <c r="A20" s="81">
        <v>32113</v>
      </c>
      <c r="B20" s="16" t="s">
        <v>112</v>
      </c>
      <c r="C20" s="105">
        <f>SUM(D20)</f>
        <v>4500</v>
      </c>
      <c r="D20" s="118">
        <v>4500</v>
      </c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ht="15">
      <c r="A21" s="81">
        <v>32115</v>
      </c>
      <c r="B21" s="16" t="s">
        <v>113</v>
      </c>
      <c r="C21" s="105">
        <f>SUM(D21)</f>
        <v>6549</v>
      </c>
      <c r="D21" s="118">
        <v>6549</v>
      </c>
      <c r="E21" s="142"/>
      <c r="F21" s="105"/>
      <c r="G21" s="105"/>
      <c r="H21" s="105"/>
      <c r="I21" s="105"/>
      <c r="J21" s="105"/>
      <c r="K21" s="105"/>
      <c r="L21" s="105"/>
      <c r="M21" s="105"/>
    </row>
    <row r="22" spans="1:13" ht="12.75">
      <c r="A22" s="81">
        <v>32119</v>
      </c>
      <c r="B22" s="16" t="s">
        <v>123</v>
      </c>
      <c r="C22" s="105">
        <f>SUM(D22)</f>
        <v>200</v>
      </c>
      <c r="D22" s="118">
        <v>200</v>
      </c>
      <c r="E22" s="119"/>
      <c r="F22" s="105"/>
      <c r="G22" s="105"/>
      <c r="H22" s="105"/>
      <c r="I22" s="105"/>
      <c r="J22" s="105"/>
      <c r="K22" s="105"/>
      <c r="L22" s="105"/>
      <c r="M22" s="105"/>
    </row>
    <row r="23" spans="1:13" ht="25.5">
      <c r="A23" s="127">
        <v>3212</v>
      </c>
      <c r="B23" s="113" t="s">
        <v>67</v>
      </c>
      <c r="C23" s="105">
        <f>SUM(D23:G23)</f>
        <v>180000</v>
      </c>
      <c r="D23" s="114"/>
      <c r="E23" s="105"/>
      <c r="F23" s="105"/>
      <c r="G23" s="105">
        <v>180000</v>
      </c>
      <c r="H23" s="105"/>
      <c r="I23" s="105"/>
      <c r="J23" s="105"/>
      <c r="K23" s="105"/>
      <c r="L23" s="105"/>
      <c r="M23" s="105"/>
    </row>
    <row r="24" spans="1:13" ht="12.75">
      <c r="A24" s="81">
        <v>32121</v>
      </c>
      <c r="B24" s="16" t="s">
        <v>111</v>
      </c>
      <c r="C24" s="105">
        <f>SUM(D24:G24)</f>
        <v>180000</v>
      </c>
      <c r="D24" s="105"/>
      <c r="E24" s="105"/>
      <c r="F24" s="105"/>
      <c r="G24" s="105">
        <v>180000</v>
      </c>
      <c r="H24" s="105"/>
      <c r="I24" s="105"/>
      <c r="J24" s="105"/>
      <c r="K24" s="105"/>
      <c r="L24" s="105"/>
      <c r="M24" s="105"/>
    </row>
    <row r="25" spans="1:13" ht="15">
      <c r="A25" s="127">
        <v>3213</v>
      </c>
      <c r="B25" s="113" t="s">
        <v>68</v>
      </c>
      <c r="C25" s="122">
        <f>SUM(D25)</f>
        <v>2000</v>
      </c>
      <c r="D25" s="115">
        <v>2000</v>
      </c>
      <c r="E25" s="143"/>
      <c r="F25" s="105"/>
      <c r="G25" s="105"/>
      <c r="H25" s="105"/>
      <c r="I25" s="105"/>
      <c r="J25" s="105"/>
      <c r="K25" s="105"/>
      <c r="L25" s="105"/>
      <c r="M25" s="105"/>
    </row>
    <row r="26" spans="1:13" ht="12.75">
      <c r="A26" s="81">
        <v>32131</v>
      </c>
      <c r="B26" s="16" t="s">
        <v>116</v>
      </c>
      <c r="C26" s="105">
        <f>SUM(D26)</f>
        <v>2000</v>
      </c>
      <c r="D26" s="105">
        <v>2000</v>
      </c>
      <c r="E26" s="143"/>
      <c r="F26" s="105"/>
      <c r="G26" s="105"/>
      <c r="H26" s="105"/>
      <c r="I26" s="105"/>
      <c r="J26" s="105"/>
      <c r="K26" s="105"/>
      <c r="L26" s="105"/>
      <c r="M26" s="105"/>
    </row>
    <row r="27" spans="1:13" ht="15">
      <c r="A27" s="127">
        <v>3214</v>
      </c>
      <c r="B27" s="113" t="s">
        <v>69</v>
      </c>
      <c r="C27" s="122">
        <f>SUM(D27)</f>
        <v>1450</v>
      </c>
      <c r="D27" s="115">
        <f>SUM(D28+D29)</f>
        <v>1450</v>
      </c>
      <c r="E27" s="143"/>
      <c r="F27" s="118"/>
      <c r="G27" s="105"/>
      <c r="H27" s="105"/>
      <c r="I27" s="105"/>
      <c r="J27" s="105"/>
      <c r="K27" s="105"/>
      <c r="L27" s="105"/>
      <c r="M27" s="105"/>
    </row>
    <row r="28" spans="1:13" ht="12.75">
      <c r="A28" s="81">
        <v>32141</v>
      </c>
      <c r="B28" s="16" t="s">
        <v>114</v>
      </c>
      <c r="C28" s="105">
        <f>SUM(D28)</f>
        <v>1000</v>
      </c>
      <c r="D28" s="105">
        <v>1000</v>
      </c>
      <c r="E28" s="143"/>
      <c r="F28" s="105"/>
      <c r="G28" s="105"/>
      <c r="H28" s="105"/>
      <c r="I28" s="105"/>
      <c r="J28" s="105"/>
      <c r="K28" s="105"/>
      <c r="L28" s="105"/>
      <c r="M28" s="105"/>
    </row>
    <row r="29" spans="1:13" ht="12.75">
      <c r="A29" s="81">
        <v>32149</v>
      </c>
      <c r="B29" s="16" t="s">
        <v>115</v>
      </c>
      <c r="C29" s="105">
        <f>SUM(D29)</f>
        <v>450</v>
      </c>
      <c r="D29" s="105">
        <v>450</v>
      </c>
      <c r="E29" s="143"/>
      <c r="F29" s="105"/>
      <c r="G29" s="105"/>
      <c r="H29" s="105"/>
      <c r="I29" s="105"/>
      <c r="J29" s="105"/>
      <c r="K29" s="105"/>
      <c r="L29" s="105"/>
      <c r="M29" s="105"/>
    </row>
    <row r="30" spans="1:13" s="135" customFormat="1" ht="12.75">
      <c r="A30" s="132">
        <v>322</v>
      </c>
      <c r="B30" s="133" t="s">
        <v>29</v>
      </c>
      <c r="C30" s="134">
        <f>SUM(D30:L30)</f>
        <v>131179</v>
      </c>
      <c r="D30" s="134">
        <f>SUM(D31+D38+D40+D44+D47+D49)</f>
        <v>130579</v>
      </c>
      <c r="E30" s="134">
        <f>SUM(E31)</f>
        <v>600</v>
      </c>
      <c r="F30" s="118"/>
      <c r="G30" s="118"/>
      <c r="H30" s="118"/>
      <c r="I30" s="118"/>
      <c r="J30" s="118"/>
      <c r="K30" s="134"/>
      <c r="L30" s="134"/>
      <c r="M30" s="118"/>
    </row>
    <row r="31" spans="1:13" ht="15">
      <c r="A31" s="128">
        <v>3221</v>
      </c>
      <c r="B31" s="16" t="s">
        <v>70</v>
      </c>
      <c r="C31" s="122">
        <f>SUM(C32:C37)</f>
        <v>31415</v>
      </c>
      <c r="D31" s="125">
        <f>SUM(D32+D33+D34+D35+D36+D37)</f>
        <v>30815</v>
      </c>
      <c r="E31" s="120">
        <f>SUM(E32:E37)</f>
        <v>600</v>
      </c>
      <c r="F31" s="105"/>
      <c r="G31" s="105"/>
      <c r="H31" s="105"/>
      <c r="I31" s="105"/>
      <c r="J31" s="105"/>
      <c r="K31" s="105"/>
      <c r="L31" s="105"/>
      <c r="M31" s="105"/>
    </row>
    <row r="32" spans="1:13" ht="12.75">
      <c r="A32" s="81">
        <v>32211</v>
      </c>
      <c r="B32" s="16" t="s">
        <v>120</v>
      </c>
      <c r="C32" s="105">
        <f>SUM(D32)</f>
        <v>12000</v>
      </c>
      <c r="D32" s="143">
        <v>12000</v>
      </c>
      <c r="E32" s="118"/>
      <c r="F32" s="105"/>
      <c r="G32" s="105"/>
      <c r="H32" s="105"/>
      <c r="I32" s="105"/>
      <c r="J32" s="105"/>
      <c r="K32" s="105"/>
      <c r="L32" s="105"/>
      <c r="M32" s="105"/>
    </row>
    <row r="33" spans="1:13" ht="12.75">
      <c r="A33" s="81">
        <v>32211</v>
      </c>
      <c r="B33" s="16" t="s">
        <v>121</v>
      </c>
      <c r="C33" s="105">
        <f>SUM(D33)</f>
        <v>700</v>
      </c>
      <c r="D33" s="118">
        <v>700</v>
      </c>
      <c r="E33" s="143"/>
      <c r="F33" s="105"/>
      <c r="G33" s="105"/>
      <c r="H33" s="105"/>
      <c r="I33" s="105"/>
      <c r="J33" s="105"/>
      <c r="K33" s="105"/>
      <c r="L33" s="105"/>
      <c r="M33" s="105"/>
    </row>
    <row r="34" spans="1:13" ht="12.75">
      <c r="A34" s="81">
        <v>32212</v>
      </c>
      <c r="B34" s="16" t="s">
        <v>122</v>
      </c>
      <c r="C34" s="105">
        <f>SUM(D34)</f>
        <v>2200</v>
      </c>
      <c r="D34" s="143">
        <v>2200</v>
      </c>
      <c r="E34" s="118"/>
      <c r="F34" s="105"/>
      <c r="G34" s="105"/>
      <c r="H34" s="105"/>
      <c r="I34" s="105"/>
      <c r="J34" s="105"/>
      <c r="K34" s="105"/>
      <c r="L34" s="105"/>
      <c r="M34" s="105"/>
    </row>
    <row r="35" spans="1:13" ht="12.75">
      <c r="A35" s="81">
        <v>32214</v>
      </c>
      <c r="B35" s="16" t="s">
        <v>124</v>
      </c>
      <c r="C35" s="105">
        <f>SUM(D35)</f>
        <v>8415</v>
      </c>
      <c r="D35" s="143">
        <v>8415</v>
      </c>
      <c r="E35" s="118"/>
      <c r="F35" s="105"/>
      <c r="G35" s="105"/>
      <c r="H35" s="105"/>
      <c r="I35" s="105"/>
      <c r="J35" s="105"/>
      <c r="K35" s="105"/>
      <c r="L35" s="105"/>
      <c r="M35" s="105"/>
    </row>
    <row r="36" spans="1:13" ht="12.75">
      <c r="A36" s="81">
        <v>32216</v>
      </c>
      <c r="B36" s="16" t="s">
        <v>125</v>
      </c>
      <c r="C36" s="105">
        <f>SUM(D36)</f>
        <v>3000</v>
      </c>
      <c r="D36" s="105">
        <v>3000</v>
      </c>
      <c r="E36" s="105">
        <v>0</v>
      </c>
      <c r="F36" s="105"/>
      <c r="G36" s="105"/>
      <c r="H36" s="105"/>
      <c r="I36" s="105"/>
      <c r="J36" s="105"/>
      <c r="K36" s="105"/>
      <c r="L36" s="105"/>
      <c r="M36" s="105"/>
    </row>
    <row r="37" spans="1:13" ht="12.75">
      <c r="A37" s="81">
        <v>32219</v>
      </c>
      <c r="B37" s="16" t="s">
        <v>126</v>
      </c>
      <c r="C37" s="105">
        <f>SUM(D37:J37)</f>
        <v>5100</v>
      </c>
      <c r="D37" s="105">
        <v>4500</v>
      </c>
      <c r="E37" s="105">
        <v>600</v>
      </c>
      <c r="F37" s="105"/>
      <c r="G37" s="105"/>
      <c r="H37" s="105"/>
      <c r="I37" s="105"/>
      <c r="J37" s="105"/>
      <c r="K37" s="105"/>
      <c r="L37" s="105"/>
      <c r="M37" s="105"/>
    </row>
    <row r="38" spans="1:13" ht="15">
      <c r="A38" s="127">
        <v>3222</v>
      </c>
      <c r="B38" s="16" t="s">
        <v>71</v>
      </c>
      <c r="C38" s="124">
        <f>SUM(D38:L38)</f>
        <v>2080</v>
      </c>
      <c r="D38" s="144">
        <f>SUM(D39)</f>
        <v>2080</v>
      </c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12.75">
      <c r="A39" s="81">
        <v>32222</v>
      </c>
      <c r="B39" s="16" t="s">
        <v>71</v>
      </c>
      <c r="C39" s="105">
        <f>SUM(D39:L39)</f>
        <v>2080</v>
      </c>
      <c r="D39" s="119">
        <v>2080</v>
      </c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ht="15">
      <c r="A40" s="127">
        <v>3223</v>
      </c>
      <c r="B40" s="113" t="s">
        <v>72</v>
      </c>
      <c r="C40" s="124">
        <f>SUM(D40)</f>
        <v>50000</v>
      </c>
      <c r="D40" s="126">
        <f>SUM(D41:D43)</f>
        <v>50000</v>
      </c>
      <c r="E40" s="114"/>
      <c r="F40" s="105"/>
      <c r="G40" s="105"/>
      <c r="H40" s="105"/>
      <c r="I40" s="105"/>
      <c r="J40" s="105"/>
      <c r="K40" s="105"/>
      <c r="L40" s="105"/>
      <c r="M40" s="105"/>
    </row>
    <row r="41" spans="1:13" ht="12.75">
      <c r="A41" s="81">
        <v>32231</v>
      </c>
      <c r="B41" s="16" t="s">
        <v>127</v>
      </c>
      <c r="C41" s="105">
        <f>SUM(D41:L41)</f>
        <v>8200</v>
      </c>
      <c r="D41" s="105">
        <v>8200</v>
      </c>
      <c r="E41" s="143"/>
      <c r="F41" s="105"/>
      <c r="G41" s="105"/>
      <c r="H41" s="105"/>
      <c r="I41" s="105"/>
      <c r="J41" s="105"/>
      <c r="K41" s="105"/>
      <c r="L41" s="105"/>
      <c r="M41" s="105"/>
    </row>
    <row r="42" spans="1:13" ht="12.75">
      <c r="A42" s="81">
        <v>32234</v>
      </c>
      <c r="B42" s="16" t="s">
        <v>128</v>
      </c>
      <c r="C42" s="105">
        <f>SUM(D42:L42)</f>
        <v>500</v>
      </c>
      <c r="D42" s="105">
        <v>500</v>
      </c>
      <c r="E42" s="105">
        <v>0</v>
      </c>
      <c r="F42" s="105"/>
      <c r="G42" s="105"/>
      <c r="H42" s="105"/>
      <c r="I42" s="105"/>
      <c r="J42" s="105"/>
      <c r="K42" s="105"/>
      <c r="L42" s="105"/>
      <c r="M42" s="105"/>
    </row>
    <row r="43" spans="1:13" ht="12.75">
      <c r="A43" s="81">
        <v>32239</v>
      </c>
      <c r="B43" s="16" t="s">
        <v>129</v>
      </c>
      <c r="C43" s="105">
        <f>SUM(D43:L43)</f>
        <v>41300</v>
      </c>
      <c r="D43" s="105">
        <v>41300</v>
      </c>
      <c r="E43" s="145"/>
      <c r="F43" s="143">
        <v>0</v>
      </c>
      <c r="G43" s="105"/>
      <c r="H43" s="105"/>
      <c r="I43" s="105"/>
      <c r="J43" s="105"/>
      <c r="K43" s="105"/>
      <c r="L43" s="105"/>
      <c r="M43" s="105"/>
    </row>
    <row r="44" spans="1:13" ht="15">
      <c r="A44" s="129">
        <v>3224</v>
      </c>
      <c r="B44" s="16" t="s">
        <v>130</v>
      </c>
      <c r="C44" s="124">
        <f>SUM(D44)</f>
        <v>34300</v>
      </c>
      <c r="D44" s="126">
        <f>SUM(D45:D46)</f>
        <v>34300</v>
      </c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 ht="12.75">
      <c r="A45" s="81">
        <v>32241</v>
      </c>
      <c r="B45" s="16" t="s">
        <v>131</v>
      </c>
      <c r="C45" s="105">
        <f aca="true" t="shared" si="1" ref="C45:C53">SUM(D45:L45)</f>
        <v>25000</v>
      </c>
      <c r="D45" s="143">
        <v>25000</v>
      </c>
      <c r="E45" s="105"/>
      <c r="F45" s="105"/>
      <c r="G45" s="105"/>
      <c r="H45" s="105"/>
      <c r="I45" s="105"/>
      <c r="J45" s="105"/>
      <c r="K45" s="105"/>
      <c r="L45" s="105"/>
      <c r="M45" s="105"/>
    </row>
    <row r="46" spans="1:13" ht="12.75">
      <c r="A46" s="81">
        <v>32242</v>
      </c>
      <c r="B46" s="16" t="s">
        <v>132</v>
      </c>
      <c r="C46" s="105">
        <f t="shared" si="1"/>
        <v>9300</v>
      </c>
      <c r="D46" s="143">
        <v>9300</v>
      </c>
      <c r="E46" s="105"/>
      <c r="F46" s="105"/>
      <c r="G46" s="105"/>
      <c r="H46" s="105"/>
      <c r="I46" s="105"/>
      <c r="J46" s="105"/>
      <c r="K46" s="105"/>
      <c r="L46" s="105"/>
      <c r="M46" s="105"/>
    </row>
    <row r="47" spans="1:13" ht="12.75">
      <c r="A47" s="127">
        <v>3225</v>
      </c>
      <c r="B47" s="113" t="s">
        <v>73</v>
      </c>
      <c r="C47" s="130">
        <f t="shared" si="1"/>
        <v>10384</v>
      </c>
      <c r="D47" s="131">
        <f>SUM(D48)</f>
        <v>10384</v>
      </c>
      <c r="E47" s="105"/>
      <c r="F47" s="105"/>
      <c r="G47" s="105"/>
      <c r="H47" s="105"/>
      <c r="I47" s="105"/>
      <c r="J47" s="105"/>
      <c r="K47" s="105"/>
      <c r="L47" s="105"/>
      <c r="M47" s="105"/>
    </row>
    <row r="48" spans="1:13" ht="15">
      <c r="A48" s="81">
        <v>32251</v>
      </c>
      <c r="B48" s="16" t="s">
        <v>73</v>
      </c>
      <c r="C48" s="123">
        <f t="shared" si="1"/>
        <v>10384</v>
      </c>
      <c r="D48" s="142">
        <v>10384</v>
      </c>
      <c r="E48" s="118"/>
      <c r="F48" s="105"/>
      <c r="G48" s="105"/>
      <c r="H48" s="105"/>
      <c r="I48" s="105"/>
      <c r="J48" s="105"/>
      <c r="K48" s="105"/>
      <c r="L48" s="105"/>
      <c r="M48" s="105"/>
    </row>
    <row r="49" spans="1:13" ht="12.75">
      <c r="A49" s="82">
        <v>3227</v>
      </c>
      <c r="B49" s="16" t="s">
        <v>74</v>
      </c>
      <c r="C49" s="114">
        <f t="shared" si="1"/>
        <v>3000</v>
      </c>
      <c r="D49" s="116">
        <v>3000</v>
      </c>
      <c r="E49" s="105">
        <v>0</v>
      </c>
      <c r="F49" s="105"/>
      <c r="G49" s="105"/>
      <c r="H49" s="105"/>
      <c r="I49" s="105"/>
      <c r="J49" s="105"/>
      <c r="K49" s="105"/>
      <c r="L49" s="105"/>
      <c r="M49" s="105"/>
    </row>
    <row r="50" spans="1:13" ht="12.75">
      <c r="A50" s="81">
        <v>32271</v>
      </c>
      <c r="B50" s="16" t="s">
        <v>74</v>
      </c>
      <c r="C50" s="105">
        <f t="shared" si="1"/>
        <v>3000</v>
      </c>
      <c r="D50" s="105">
        <v>3000</v>
      </c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3" s="135" customFormat="1" ht="12.75">
      <c r="A51" s="132">
        <v>323</v>
      </c>
      <c r="B51" s="133" t="s">
        <v>30</v>
      </c>
      <c r="C51" s="134">
        <f t="shared" si="1"/>
        <v>130816</v>
      </c>
      <c r="D51" s="134">
        <f>SUM(D52+D57+D61+D64+D71+D74+D76+D79)</f>
        <v>130816</v>
      </c>
      <c r="E51" s="134"/>
      <c r="F51" s="118"/>
      <c r="G51" s="118"/>
      <c r="H51" s="118"/>
      <c r="I51" s="118"/>
      <c r="J51" s="118"/>
      <c r="K51" s="134"/>
      <c r="L51" s="134"/>
      <c r="M51" s="118"/>
    </row>
    <row r="52" spans="1:13" ht="15">
      <c r="A52" s="128">
        <v>3231</v>
      </c>
      <c r="B52" s="16" t="s">
        <v>75</v>
      </c>
      <c r="C52" s="124">
        <f t="shared" si="1"/>
        <v>21060</v>
      </c>
      <c r="D52" s="126">
        <f>SUM(D53+D54+D55+D56)</f>
        <v>21060</v>
      </c>
      <c r="E52" s="105"/>
      <c r="F52" s="105"/>
      <c r="G52" s="105"/>
      <c r="H52" s="105"/>
      <c r="I52" s="105"/>
      <c r="J52" s="105"/>
      <c r="K52" s="105"/>
      <c r="L52" s="105"/>
      <c r="M52" s="105"/>
    </row>
    <row r="53" spans="1:13" ht="12.75">
      <c r="A53" s="81">
        <v>32311</v>
      </c>
      <c r="B53" s="16" t="s">
        <v>76</v>
      </c>
      <c r="C53" s="105">
        <f t="shared" si="1"/>
        <v>17500</v>
      </c>
      <c r="D53" s="105">
        <v>17500</v>
      </c>
      <c r="E53" s="105"/>
      <c r="F53" s="105"/>
      <c r="G53" s="105"/>
      <c r="H53" s="105"/>
      <c r="I53" s="105"/>
      <c r="J53" s="105"/>
      <c r="K53" s="105"/>
      <c r="L53" s="105"/>
      <c r="M53" s="105"/>
    </row>
    <row r="54" spans="1:13" ht="12.75">
      <c r="A54" s="81">
        <v>32312</v>
      </c>
      <c r="B54" s="16" t="s">
        <v>77</v>
      </c>
      <c r="C54" s="105">
        <f>SUM(D55:L55)</f>
        <v>700</v>
      </c>
      <c r="D54" s="105">
        <v>2360</v>
      </c>
      <c r="E54" s="105"/>
      <c r="F54" s="105"/>
      <c r="G54" s="105"/>
      <c r="H54" s="105"/>
      <c r="I54" s="105"/>
      <c r="J54" s="105"/>
      <c r="K54" s="105"/>
      <c r="L54" s="105"/>
      <c r="M54" s="105"/>
    </row>
    <row r="55" spans="1:13" ht="12.75">
      <c r="A55" s="81">
        <v>3231</v>
      </c>
      <c r="B55" s="16" t="s">
        <v>78</v>
      </c>
      <c r="C55" s="105">
        <f aca="true" t="shared" si="2" ref="C55:C66">SUM(D55:L55)</f>
        <v>700</v>
      </c>
      <c r="D55" s="118">
        <v>700</v>
      </c>
      <c r="E55" s="147"/>
      <c r="F55" s="105"/>
      <c r="G55" s="105"/>
      <c r="H55" s="105"/>
      <c r="I55" s="105"/>
      <c r="J55" s="105"/>
      <c r="K55" s="105"/>
      <c r="L55" s="105"/>
      <c r="M55" s="105"/>
    </row>
    <row r="56" spans="1:13" ht="25.5">
      <c r="A56" s="81">
        <v>32319</v>
      </c>
      <c r="B56" s="16" t="s">
        <v>133</v>
      </c>
      <c r="C56" s="105">
        <f t="shared" si="2"/>
        <v>500</v>
      </c>
      <c r="D56" s="105">
        <v>500</v>
      </c>
      <c r="E56" s="105" t="s">
        <v>154</v>
      </c>
      <c r="F56" s="105"/>
      <c r="G56" s="105"/>
      <c r="H56" s="105"/>
      <c r="I56" s="105"/>
      <c r="J56" s="105"/>
      <c r="K56" s="105"/>
      <c r="L56" s="105"/>
      <c r="M56" s="105"/>
    </row>
    <row r="57" spans="1:13" ht="12.75">
      <c r="A57" s="129">
        <v>3232</v>
      </c>
      <c r="B57" s="113" t="s">
        <v>79</v>
      </c>
      <c r="C57" s="130">
        <f t="shared" si="2"/>
        <v>67190</v>
      </c>
      <c r="D57" s="131">
        <f>SUM(D58:D60)</f>
        <v>67190</v>
      </c>
      <c r="E57" s="105"/>
      <c r="F57" s="105"/>
      <c r="G57" s="105"/>
      <c r="H57" s="105"/>
      <c r="I57" s="105"/>
      <c r="J57" s="105"/>
      <c r="K57" s="105"/>
      <c r="L57" s="105"/>
      <c r="M57" s="105"/>
    </row>
    <row r="58" spans="1:13" ht="12.75">
      <c r="A58" s="81">
        <v>32321</v>
      </c>
      <c r="B58" s="16" t="s">
        <v>134</v>
      </c>
      <c r="C58" s="105">
        <f t="shared" si="2"/>
        <v>29600</v>
      </c>
      <c r="D58" s="151">
        <v>29600</v>
      </c>
      <c r="E58" s="118"/>
      <c r="F58" s="105"/>
      <c r="G58" s="105"/>
      <c r="H58" s="105"/>
      <c r="I58" s="105"/>
      <c r="J58" s="105"/>
      <c r="K58" s="105"/>
      <c r="L58" s="105"/>
      <c r="M58" s="105"/>
    </row>
    <row r="59" spans="1:13" ht="12.75">
      <c r="A59" s="81">
        <v>32322</v>
      </c>
      <c r="B59" s="16" t="s">
        <v>135</v>
      </c>
      <c r="C59" s="105">
        <f t="shared" si="2"/>
        <v>5090</v>
      </c>
      <c r="D59" s="105">
        <v>5090</v>
      </c>
      <c r="E59" s="118"/>
      <c r="F59" s="105"/>
      <c r="G59" s="105"/>
      <c r="H59" s="105"/>
      <c r="I59" s="105"/>
      <c r="J59" s="105"/>
      <c r="K59" s="105"/>
      <c r="L59" s="105"/>
      <c r="M59" s="105"/>
    </row>
    <row r="60" spans="1:13" ht="15">
      <c r="A60" s="112">
        <v>32329</v>
      </c>
      <c r="B60" s="113" t="s">
        <v>136</v>
      </c>
      <c r="C60" s="105">
        <f t="shared" si="2"/>
        <v>32500</v>
      </c>
      <c r="D60" s="146">
        <v>32500</v>
      </c>
      <c r="E60" s="118"/>
      <c r="F60" s="105"/>
      <c r="G60" s="105"/>
      <c r="H60" s="105"/>
      <c r="I60" s="105"/>
      <c r="J60" s="105"/>
      <c r="K60" s="105"/>
      <c r="L60" s="105"/>
      <c r="M60" s="105"/>
    </row>
    <row r="61" spans="1:13" ht="12.75">
      <c r="A61" s="129">
        <v>3233</v>
      </c>
      <c r="B61" s="16" t="s">
        <v>80</v>
      </c>
      <c r="C61" s="130">
        <f t="shared" si="2"/>
        <v>2276</v>
      </c>
      <c r="D61" s="131">
        <f>SUM(D62:D63)</f>
        <v>2276</v>
      </c>
      <c r="E61" s="105"/>
      <c r="F61" s="105"/>
      <c r="G61" s="105"/>
      <c r="H61" s="105"/>
      <c r="I61" s="105"/>
      <c r="J61" s="105"/>
      <c r="K61" s="105"/>
      <c r="L61" s="105"/>
      <c r="M61" s="105"/>
    </row>
    <row r="62" spans="1:13" ht="12.75">
      <c r="A62" s="81">
        <v>32331</v>
      </c>
      <c r="B62" s="16" t="s">
        <v>137</v>
      </c>
      <c r="C62" s="105">
        <f t="shared" si="2"/>
        <v>1920</v>
      </c>
      <c r="D62" s="105">
        <v>1920</v>
      </c>
      <c r="E62" s="105">
        <v>0</v>
      </c>
      <c r="F62" s="105"/>
      <c r="G62" s="105"/>
      <c r="H62" s="105"/>
      <c r="I62" s="105"/>
      <c r="J62" s="105"/>
      <c r="K62" s="105"/>
      <c r="L62" s="105"/>
      <c r="M62" s="105"/>
    </row>
    <row r="63" spans="1:13" ht="12.75">
      <c r="A63" s="81">
        <v>32339</v>
      </c>
      <c r="B63" s="16" t="s">
        <v>138</v>
      </c>
      <c r="C63" s="105">
        <f t="shared" si="2"/>
        <v>356</v>
      </c>
      <c r="D63" s="105">
        <v>356</v>
      </c>
      <c r="E63" s="147"/>
      <c r="F63" s="105"/>
      <c r="G63" s="105"/>
      <c r="H63" s="105"/>
      <c r="I63" s="105"/>
      <c r="J63" s="105"/>
      <c r="K63" s="105"/>
      <c r="L63" s="105"/>
      <c r="M63" s="105"/>
    </row>
    <row r="64" spans="1:13" ht="12.75">
      <c r="A64" s="129">
        <v>3234</v>
      </c>
      <c r="B64" s="113" t="s">
        <v>94</v>
      </c>
      <c r="C64" s="130">
        <f t="shared" si="2"/>
        <v>23290</v>
      </c>
      <c r="D64" s="131">
        <f>SUM(D65:D70)</f>
        <v>23290</v>
      </c>
      <c r="E64" s="105"/>
      <c r="F64" s="105"/>
      <c r="G64" s="105"/>
      <c r="H64" s="105"/>
      <c r="I64" s="105"/>
      <c r="J64" s="105"/>
      <c r="K64" s="105"/>
      <c r="L64" s="105"/>
      <c r="M64" s="105"/>
    </row>
    <row r="65" spans="1:13" ht="12.75">
      <c r="A65" s="81">
        <v>32340</v>
      </c>
      <c r="B65" s="16" t="s">
        <v>107</v>
      </c>
      <c r="C65" s="105">
        <f t="shared" si="2"/>
        <v>950</v>
      </c>
      <c r="D65" s="105">
        <v>950</v>
      </c>
      <c r="E65" s="105"/>
      <c r="F65" s="105"/>
      <c r="G65" s="105"/>
      <c r="H65" s="105"/>
      <c r="I65" s="105"/>
      <c r="J65" s="105"/>
      <c r="K65" s="105"/>
      <c r="L65" s="105"/>
      <c r="M65" s="105"/>
    </row>
    <row r="66" spans="1:13" ht="12.75">
      <c r="A66" s="81">
        <v>32341</v>
      </c>
      <c r="B66" s="16" t="s">
        <v>108</v>
      </c>
      <c r="C66" s="105">
        <f t="shared" si="2"/>
        <v>3720</v>
      </c>
      <c r="D66" s="105">
        <v>3720</v>
      </c>
      <c r="E66" s="105"/>
      <c r="F66" s="105"/>
      <c r="G66" s="105"/>
      <c r="H66" s="105"/>
      <c r="I66" s="105"/>
      <c r="J66" s="105"/>
      <c r="K66" s="105"/>
      <c r="L66" s="105"/>
      <c r="M66" s="105"/>
    </row>
    <row r="67" spans="1:13" ht="12.75">
      <c r="A67" s="81">
        <v>32340</v>
      </c>
      <c r="B67" s="16" t="s">
        <v>109</v>
      </c>
      <c r="C67" s="105">
        <f>SUM(D66:L67)</f>
        <v>4790</v>
      </c>
      <c r="D67" s="105">
        <v>1070</v>
      </c>
      <c r="E67" s="105"/>
      <c r="F67" s="105"/>
      <c r="G67" s="105"/>
      <c r="H67" s="105"/>
      <c r="I67" s="105"/>
      <c r="J67" s="105"/>
      <c r="K67" s="105"/>
      <c r="L67" s="105"/>
      <c r="M67" s="105"/>
    </row>
    <row r="68" spans="1:13" ht="12.75">
      <c r="A68" s="81">
        <v>32343</v>
      </c>
      <c r="B68" s="16" t="s">
        <v>139</v>
      </c>
      <c r="C68" s="105">
        <f>SUM(D68:L68)</f>
        <v>8250</v>
      </c>
      <c r="D68" s="105">
        <v>8250</v>
      </c>
      <c r="E68" s="148"/>
      <c r="F68" s="105"/>
      <c r="G68" s="105"/>
      <c r="H68" s="105"/>
      <c r="I68" s="105"/>
      <c r="J68" s="105"/>
      <c r="K68" s="105"/>
      <c r="L68" s="105"/>
      <c r="M68" s="105"/>
    </row>
    <row r="69" spans="1:13" ht="12.75">
      <c r="A69" s="81">
        <v>32349</v>
      </c>
      <c r="B69" s="16" t="s">
        <v>155</v>
      </c>
      <c r="C69" s="105">
        <f aca="true" t="shared" si="3" ref="C69:C75">SUM(D69)</f>
        <v>4775</v>
      </c>
      <c r="D69" s="148">
        <v>4775</v>
      </c>
      <c r="E69" s="118"/>
      <c r="F69" s="105"/>
      <c r="G69" s="105"/>
      <c r="H69" s="105"/>
      <c r="I69" s="105"/>
      <c r="J69" s="105"/>
      <c r="K69" s="105"/>
      <c r="L69" s="105"/>
      <c r="M69" s="105"/>
    </row>
    <row r="70" spans="1:13" ht="12.75">
      <c r="A70" s="81">
        <v>32344</v>
      </c>
      <c r="B70" s="16" t="s">
        <v>140</v>
      </c>
      <c r="C70" s="105">
        <f>SUM(D70:L70)</f>
        <v>4525</v>
      </c>
      <c r="D70" s="105">
        <v>4525</v>
      </c>
      <c r="E70" s="148"/>
      <c r="F70" s="105"/>
      <c r="G70" s="105"/>
      <c r="H70" s="105"/>
      <c r="I70" s="105"/>
      <c r="J70" s="105"/>
      <c r="K70" s="105"/>
      <c r="L70" s="105"/>
      <c r="M70" s="105"/>
    </row>
    <row r="71" spans="1:13" ht="12.75">
      <c r="A71" s="129">
        <v>3236</v>
      </c>
      <c r="B71" s="113" t="s">
        <v>81</v>
      </c>
      <c r="C71" s="130">
        <f t="shared" si="3"/>
        <v>5500</v>
      </c>
      <c r="D71" s="131">
        <f>SUM(D72:D73)</f>
        <v>5500</v>
      </c>
      <c r="E71" s="119"/>
      <c r="F71" s="105"/>
      <c r="G71" s="105"/>
      <c r="H71" s="105"/>
      <c r="I71" s="105"/>
      <c r="J71" s="105"/>
      <c r="K71" s="105"/>
      <c r="L71" s="105"/>
      <c r="M71" s="105"/>
    </row>
    <row r="72" spans="1:13" ht="12.75">
      <c r="A72" s="112">
        <v>3236</v>
      </c>
      <c r="B72" s="113" t="s">
        <v>146</v>
      </c>
      <c r="C72" s="105">
        <f>SUM(D72:L72)</f>
        <v>4500</v>
      </c>
      <c r="D72" s="120">
        <v>4500</v>
      </c>
      <c r="E72" s="118"/>
      <c r="F72" s="105"/>
      <c r="G72" s="105"/>
      <c r="H72" s="105"/>
      <c r="I72" s="105"/>
      <c r="J72" s="105"/>
      <c r="K72" s="105"/>
      <c r="L72" s="105"/>
      <c r="M72" s="105"/>
    </row>
    <row r="73" spans="1:13" ht="12.75">
      <c r="A73" s="81">
        <v>32363</v>
      </c>
      <c r="B73" s="16" t="s">
        <v>145</v>
      </c>
      <c r="C73" s="105">
        <f>SUM(D73:L73)</f>
        <v>1000</v>
      </c>
      <c r="D73" s="105">
        <v>1000</v>
      </c>
      <c r="E73" s="105"/>
      <c r="F73" s="105"/>
      <c r="G73" s="105"/>
      <c r="H73" s="105"/>
      <c r="I73" s="105"/>
      <c r="J73" s="105"/>
      <c r="K73" s="105"/>
      <c r="L73" s="105"/>
      <c r="M73" s="105"/>
    </row>
    <row r="74" spans="1:13" ht="12.75">
      <c r="A74" s="129">
        <v>3237</v>
      </c>
      <c r="B74" s="113" t="s">
        <v>141</v>
      </c>
      <c r="C74" s="114">
        <f t="shared" si="3"/>
        <v>0</v>
      </c>
      <c r="D74" s="116">
        <f>SUM(D75)</f>
        <v>0</v>
      </c>
      <c r="E74" s="148"/>
      <c r="F74" s="105"/>
      <c r="G74" s="105"/>
      <c r="H74" s="105"/>
      <c r="I74" s="105"/>
      <c r="J74" s="105"/>
      <c r="K74" s="105"/>
      <c r="L74" s="105"/>
      <c r="M74" s="105"/>
    </row>
    <row r="75" spans="1:13" ht="12.75">
      <c r="A75" s="81">
        <v>32379</v>
      </c>
      <c r="B75" s="16" t="s">
        <v>142</v>
      </c>
      <c r="C75" s="105">
        <f t="shared" si="3"/>
        <v>0</v>
      </c>
      <c r="D75" s="105">
        <v>0</v>
      </c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29">
        <v>3238</v>
      </c>
      <c r="B76" s="113" t="s">
        <v>82</v>
      </c>
      <c r="C76" s="130">
        <f>SUM(D76:L76)</f>
        <v>9500</v>
      </c>
      <c r="D76" s="131">
        <f>SUM(D77:D78)</f>
        <v>9500</v>
      </c>
      <c r="E76" s="105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81">
        <v>32381</v>
      </c>
      <c r="B77" s="16" t="s">
        <v>82</v>
      </c>
      <c r="C77" s="105">
        <f>SUM(D77:L77)</f>
        <v>8500</v>
      </c>
      <c r="D77" s="105">
        <v>8500</v>
      </c>
      <c r="E77" s="105"/>
      <c r="F77" s="105"/>
      <c r="G77" s="105"/>
      <c r="H77" s="105"/>
      <c r="I77" s="105"/>
      <c r="J77" s="105"/>
      <c r="K77" s="105"/>
      <c r="L77" s="105"/>
      <c r="M77" s="105"/>
    </row>
    <row r="78" spans="1:13" ht="12.75">
      <c r="A78" s="81">
        <v>32389</v>
      </c>
      <c r="B78" s="16" t="s">
        <v>117</v>
      </c>
      <c r="C78" s="105">
        <f>SUM(D78:L78)</f>
        <v>1000</v>
      </c>
      <c r="D78" s="105">
        <v>1000</v>
      </c>
      <c r="E78" s="148"/>
      <c r="F78" s="105"/>
      <c r="G78" s="105"/>
      <c r="H78" s="105"/>
      <c r="I78" s="105"/>
      <c r="J78" s="105"/>
      <c r="K78" s="105"/>
      <c r="L78" s="105"/>
      <c r="M78" s="105"/>
    </row>
    <row r="79" spans="1:13" ht="12.75">
      <c r="A79" s="82">
        <v>3239</v>
      </c>
      <c r="B79" s="113" t="s">
        <v>83</v>
      </c>
      <c r="C79" s="130">
        <f>SUM(D79:L79)</f>
        <v>2000</v>
      </c>
      <c r="D79" s="131">
        <f>SUM(D80)</f>
        <v>2000</v>
      </c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81">
        <v>32399</v>
      </c>
      <c r="B80" s="16" t="s">
        <v>143</v>
      </c>
      <c r="C80" s="105">
        <f>SUM(D80:L80)</f>
        <v>2000</v>
      </c>
      <c r="D80" s="105">
        <v>2000</v>
      </c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81"/>
      <c r="B81" s="16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1:13" ht="12.75">
      <c r="A82" s="81"/>
      <c r="B82" s="16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</row>
    <row r="83" spans="1:13" s="140" customFormat="1" ht="25.5">
      <c r="A83" s="136">
        <v>329</v>
      </c>
      <c r="B83" s="137" t="s">
        <v>84</v>
      </c>
      <c r="C83" s="138">
        <f>SUM(D83:L83)</f>
        <v>37938</v>
      </c>
      <c r="D83" s="138">
        <f>SUM(D84+D86+D88+D90+D95)</f>
        <v>13898</v>
      </c>
      <c r="E83" s="138">
        <f>SUM(D95)</f>
        <v>1500</v>
      </c>
      <c r="F83" s="139">
        <f>SUM(F95)</f>
        <v>2000</v>
      </c>
      <c r="G83" s="139">
        <f>SUM(G93)</f>
        <v>13540</v>
      </c>
      <c r="H83" s="139">
        <f>SUM(H95)</f>
        <v>7000</v>
      </c>
      <c r="I83" s="139"/>
      <c r="J83" s="139"/>
      <c r="K83" s="138"/>
      <c r="L83" s="138"/>
      <c r="M83" s="139"/>
    </row>
    <row r="84" spans="1:13" ht="12.75">
      <c r="A84" s="82">
        <v>3292</v>
      </c>
      <c r="B84" s="16" t="s">
        <v>95</v>
      </c>
      <c r="C84" s="114">
        <f>SUM(D84:L84)</f>
        <v>5160</v>
      </c>
      <c r="D84" s="131">
        <f>SUM(D85)</f>
        <v>5160</v>
      </c>
      <c r="E84" s="105"/>
      <c r="F84" s="105"/>
      <c r="G84" s="105"/>
      <c r="H84" s="105"/>
      <c r="I84" s="105"/>
      <c r="J84" s="105"/>
      <c r="K84" s="105"/>
      <c r="L84" s="105"/>
      <c r="M84" s="105"/>
    </row>
    <row r="85" spans="1:13" ht="12.75">
      <c r="A85" s="81">
        <v>32922</v>
      </c>
      <c r="B85" s="16" t="s">
        <v>118</v>
      </c>
      <c r="C85" s="105">
        <f>SUM(D85:L85)</f>
        <v>5160</v>
      </c>
      <c r="D85" s="105">
        <v>5160</v>
      </c>
      <c r="E85" s="105">
        <v>0</v>
      </c>
      <c r="F85" s="105"/>
      <c r="G85" s="105"/>
      <c r="H85" s="105"/>
      <c r="I85" s="105"/>
      <c r="J85" s="105"/>
      <c r="K85" s="105"/>
      <c r="L85" s="105"/>
      <c r="M85" s="105"/>
    </row>
    <row r="86" spans="1:13" ht="12.75">
      <c r="A86" s="129">
        <v>3293</v>
      </c>
      <c r="B86" s="113" t="s">
        <v>85</v>
      </c>
      <c r="C86" s="130">
        <f>SUM(D86:L86)</f>
        <v>2461</v>
      </c>
      <c r="D86" s="131">
        <f>SUM(D87)</f>
        <v>2461</v>
      </c>
      <c r="E86" s="105"/>
      <c r="F86" s="105"/>
      <c r="G86" s="105"/>
      <c r="H86" s="105"/>
      <c r="I86" s="105"/>
      <c r="J86" s="105"/>
      <c r="K86" s="105"/>
      <c r="L86" s="105"/>
      <c r="M86" s="105"/>
    </row>
    <row r="87" spans="1:13" ht="12.75">
      <c r="A87" s="81">
        <v>32931</v>
      </c>
      <c r="B87" s="16" t="s">
        <v>85</v>
      </c>
      <c r="C87" s="105">
        <f aca="true" t="shared" si="4" ref="C87:C92">SUM(D87)</f>
        <v>2461</v>
      </c>
      <c r="D87" s="105">
        <v>2461</v>
      </c>
      <c r="E87" s="105">
        <v>0</v>
      </c>
      <c r="F87" s="105"/>
      <c r="G87" s="105"/>
      <c r="H87" s="105"/>
      <c r="I87" s="105"/>
      <c r="J87" s="105"/>
      <c r="K87" s="105"/>
      <c r="L87" s="105"/>
      <c r="M87" s="105"/>
    </row>
    <row r="88" spans="1:13" ht="12.75">
      <c r="A88" s="129">
        <v>3294</v>
      </c>
      <c r="B88" s="113" t="s">
        <v>86</v>
      </c>
      <c r="C88" s="130">
        <f t="shared" si="4"/>
        <v>3884</v>
      </c>
      <c r="D88" s="131">
        <f>SUM(D89)</f>
        <v>3884</v>
      </c>
      <c r="E88" s="105"/>
      <c r="F88" s="105"/>
      <c r="G88" s="105"/>
      <c r="H88" s="105"/>
      <c r="I88" s="105"/>
      <c r="J88" s="105"/>
      <c r="K88" s="105"/>
      <c r="L88" s="105"/>
      <c r="M88" s="105"/>
    </row>
    <row r="89" spans="1:13" ht="12.75">
      <c r="A89" s="81">
        <v>32941</v>
      </c>
      <c r="B89" s="113" t="s">
        <v>147</v>
      </c>
      <c r="C89" s="114">
        <f t="shared" si="4"/>
        <v>3884</v>
      </c>
      <c r="D89" s="149">
        <v>3884</v>
      </c>
      <c r="E89" s="105">
        <v>0</v>
      </c>
      <c r="F89" s="105"/>
      <c r="G89" s="105"/>
      <c r="H89" s="105"/>
      <c r="I89" s="105"/>
      <c r="J89" s="105"/>
      <c r="K89" s="105"/>
      <c r="L89" s="105"/>
      <c r="M89" s="105"/>
    </row>
    <row r="90" spans="1:13" ht="12.75">
      <c r="A90" s="82">
        <v>3295</v>
      </c>
      <c r="B90" s="113" t="s">
        <v>87</v>
      </c>
      <c r="C90" s="130">
        <f t="shared" si="4"/>
        <v>893</v>
      </c>
      <c r="D90" s="131">
        <f>SUM(D91:D94)</f>
        <v>893</v>
      </c>
      <c r="E90" s="105"/>
      <c r="F90" s="105"/>
      <c r="G90" s="105"/>
      <c r="H90" s="105"/>
      <c r="I90" s="105"/>
      <c r="J90" s="105"/>
      <c r="K90" s="105"/>
      <c r="L90" s="105"/>
      <c r="M90" s="105"/>
    </row>
    <row r="91" spans="1:13" ht="12.75">
      <c r="A91" s="81">
        <v>32951</v>
      </c>
      <c r="B91" s="16" t="s">
        <v>148</v>
      </c>
      <c r="C91" s="105">
        <f t="shared" si="4"/>
        <v>100</v>
      </c>
      <c r="D91" s="105">
        <v>100</v>
      </c>
      <c r="E91" s="105">
        <v>0</v>
      </c>
      <c r="F91" s="105"/>
      <c r="G91" s="105"/>
      <c r="H91" s="105"/>
      <c r="I91" s="105"/>
      <c r="J91" s="105"/>
      <c r="K91" s="105"/>
      <c r="L91" s="105"/>
      <c r="M91" s="105"/>
    </row>
    <row r="92" spans="1:13" ht="12.75">
      <c r="A92" s="81">
        <v>32953</v>
      </c>
      <c r="B92" s="16" t="s">
        <v>149</v>
      </c>
      <c r="C92" s="105">
        <f t="shared" si="4"/>
        <v>300</v>
      </c>
      <c r="D92" s="105">
        <v>300</v>
      </c>
      <c r="E92" s="150"/>
      <c r="F92" s="105"/>
      <c r="G92" s="105"/>
      <c r="H92" s="105"/>
      <c r="I92" s="105"/>
      <c r="J92" s="105"/>
      <c r="K92" s="105"/>
      <c r="L92" s="105"/>
      <c r="M92" s="105"/>
    </row>
    <row r="93" spans="1:13" ht="25.5">
      <c r="A93" s="81">
        <v>32955</v>
      </c>
      <c r="B93" s="16" t="s">
        <v>150</v>
      </c>
      <c r="C93" s="105">
        <f>SUM(G93)</f>
        <v>13540</v>
      </c>
      <c r="D93" s="105"/>
      <c r="E93" s="105"/>
      <c r="F93" s="105"/>
      <c r="G93" s="105">
        <v>13540</v>
      </c>
      <c r="H93" s="105"/>
      <c r="I93" s="105"/>
      <c r="J93" s="105"/>
      <c r="K93" s="105"/>
      <c r="L93" s="105"/>
      <c r="M93" s="105"/>
    </row>
    <row r="94" spans="1:13" ht="12.75">
      <c r="A94" s="81">
        <v>32959</v>
      </c>
      <c r="B94" s="16" t="s">
        <v>151</v>
      </c>
      <c r="C94" s="105">
        <f>SUM(D94:L94)</f>
        <v>493</v>
      </c>
      <c r="D94" s="105">
        <v>493</v>
      </c>
      <c r="E94" s="105">
        <v>0</v>
      </c>
      <c r="F94" s="105"/>
      <c r="G94" s="105"/>
      <c r="H94" s="105"/>
      <c r="I94" s="105"/>
      <c r="J94" s="105"/>
      <c r="K94" s="105"/>
      <c r="L94" s="105"/>
      <c r="M94" s="105"/>
    </row>
    <row r="95" spans="1:13" ht="12.75">
      <c r="A95" s="112">
        <v>3299</v>
      </c>
      <c r="B95" s="113" t="s">
        <v>31</v>
      </c>
      <c r="C95" s="130">
        <f>SUM(D95:L95)</f>
        <v>11500</v>
      </c>
      <c r="D95" s="131">
        <f>SUM(D96)</f>
        <v>1500</v>
      </c>
      <c r="E95" s="105">
        <f>SUM(E96)</f>
        <v>1000</v>
      </c>
      <c r="F95" s="105">
        <v>2000</v>
      </c>
      <c r="G95" s="105"/>
      <c r="H95" s="105">
        <v>7000</v>
      </c>
      <c r="I95" s="105"/>
      <c r="J95" s="105"/>
      <c r="K95" s="105"/>
      <c r="L95" s="105"/>
      <c r="M95" s="105"/>
    </row>
    <row r="96" spans="1:13" ht="12.75">
      <c r="A96" s="81">
        <v>32999</v>
      </c>
      <c r="B96" s="16" t="s">
        <v>31</v>
      </c>
      <c r="C96" s="105">
        <f>SUM(D96:K96)</f>
        <v>11500</v>
      </c>
      <c r="D96" s="105">
        <v>1500</v>
      </c>
      <c r="E96" s="105">
        <v>1000</v>
      </c>
      <c r="F96" s="105">
        <v>2000</v>
      </c>
      <c r="G96" s="105"/>
      <c r="H96" s="105">
        <v>7000</v>
      </c>
      <c r="I96" s="105"/>
      <c r="J96" s="105"/>
      <c r="K96" s="105"/>
      <c r="L96" s="105"/>
      <c r="M96" s="105"/>
    </row>
    <row r="97" spans="1:13" s="13" customFormat="1" ht="12.75">
      <c r="A97" s="82">
        <v>34</v>
      </c>
      <c r="B97" s="84" t="s">
        <v>32</v>
      </c>
      <c r="C97" s="106">
        <f>SUM(D97:L97)</f>
        <v>2476</v>
      </c>
      <c r="D97" s="106">
        <f>SUM(D98)</f>
        <v>2308</v>
      </c>
      <c r="E97" s="106">
        <v>168</v>
      </c>
      <c r="F97" s="106"/>
      <c r="G97" s="106"/>
      <c r="H97" s="106"/>
      <c r="I97" s="106"/>
      <c r="J97" s="106"/>
      <c r="K97" s="106"/>
      <c r="L97" s="106"/>
      <c r="M97" s="106"/>
    </row>
    <row r="98" spans="1:13" ht="12.75">
      <c r="A98" s="81">
        <v>343</v>
      </c>
      <c r="B98" s="16" t="s">
        <v>33</v>
      </c>
      <c r="C98" s="105">
        <f>SUM(D98:L98)</f>
        <v>2476</v>
      </c>
      <c r="D98" s="141">
        <f>SUM(D99:D100)</f>
        <v>2308</v>
      </c>
      <c r="E98" s="105">
        <f>SUM(E99:E100)</f>
        <v>168</v>
      </c>
      <c r="F98" s="105"/>
      <c r="G98" s="105"/>
      <c r="H98" s="105"/>
      <c r="I98" s="105"/>
      <c r="J98" s="105"/>
      <c r="K98" s="105"/>
      <c r="L98" s="105"/>
      <c r="M98" s="105"/>
    </row>
    <row r="99" spans="1:13" ht="12.75">
      <c r="A99" s="81">
        <v>3431</v>
      </c>
      <c r="B99" s="16" t="s">
        <v>88</v>
      </c>
      <c r="C99" s="105">
        <f>SUM(D99:L99)</f>
        <v>2276</v>
      </c>
      <c r="D99" s="105">
        <v>2108</v>
      </c>
      <c r="E99" s="120">
        <v>168</v>
      </c>
      <c r="F99" s="105"/>
      <c r="G99" s="105"/>
      <c r="H99" s="105"/>
      <c r="I99" s="105"/>
      <c r="J99" s="105"/>
      <c r="K99" s="105"/>
      <c r="L99" s="105"/>
      <c r="M99" s="105"/>
    </row>
    <row r="100" spans="1:13" ht="12.75">
      <c r="A100" s="81">
        <v>34333</v>
      </c>
      <c r="B100" s="16" t="s">
        <v>144</v>
      </c>
      <c r="C100" s="105">
        <f>SUM(D100:L100)</f>
        <v>200</v>
      </c>
      <c r="D100" s="105">
        <v>200</v>
      </c>
      <c r="E100" s="120"/>
      <c r="F100" s="105"/>
      <c r="G100" s="105"/>
      <c r="H100" s="105"/>
      <c r="I100" s="105"/>
      <c r="J100" s="105"/>
      <c r="K100" s="105"/>
      <c r="L100" s="105"/>
      <c r="M100" s="105"/>
    </row>
    <row r="101" spans="1:13" ht="25.5">
      <c r="A101" s="82">
        <v>372</v>
      </c>
      <c r="B101" s="16" t="s">
        <v>152</v>
      </c>
      <c r="C101" s="105">
        <f>SUM(D101:L101)</f>
        <v>95000</v>
      </c>
      <c r="D101" s="106">
        <v>95000</v>
      </c>
      <c r="E101" s="105"/>
      <c r="F101" s="105"/>
      <c r="G101" s="105"/>
      <c r="H101" s="105"/>
      <c r="I101" s="105"/>
      <c r="J101" s="105"/>
      <c r="K101" s="105"/>
      <c r="L101" s="105"/>
      <c r="M101" s="105"/>
    </row>
    <row r="102" spans="1:13" ht="12.75">
      <c r="A102" s="81">
        <v>37221</v>
      </c>
      <c r="B102" s="16" t="s">
        <v>153</v>
      </c>
      <c r="C102" s="105">
        <f>SUM(D102)</f>
        <v>95000</v>
      </c>
      <c r="D102" s="117">
        <v>95000</v>
      </c>
      <c r="E102" s="105"/>
      <c r="F102" s="105"/>
      <c r="G102" s="105"/>
      <c r="H102" s="105"/>
      <c r="I102" s="105"/>
      <c r="J102" s="105"/>
      <c r="K102" s="105"/>
      <c r="L102" s="105"/>
      <c r="M102" s="105"/>
    </row>
    <row r="103" spans="1:13" ht="12.75">
      <c r="A103" s="81"/>
      <c r="B103" s="16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</row>
    <row r="104" spans="1:13" s="13" customFormat="1" ht="25.5">
      <c r="A104" s="82">
        <v>4</v>
      </c>
      <c r="B104" s="84" t="s">
        <v>35</v>
      </c>
      <c r="C104" s="106">
        <f>SUM(D104:L104)</f>
        <v>31850</v>
      </c>
      <c r="D104" s="106">
        <f>SUM(D105:D112)</f>
        <v>23850</v>
      </c>
      <c r="E104" s="106"/>
      <c r="F104" s="106"/>
      <c r="G104" s="106">
        <f>SUM(G105:G111)</f>
        <v>2000</v>
      </c>
      <c r="H104" s="106">
        <f>SUM(H109)</f>
        <v>6000</v>
      </c>
      <c r="I104" s="106"/>
      <c r="J104" s="106"/>
      <c r="K104" s="106"/>
      <c r="L104" s="106"/>
      <c r="M104" s="106"/>
    </row>
    <row r="105" spans="1:13" s="13" customFormat="1" ht="25.5">
      <c r="A105" s="82">
        <v>42</v>
      </c>
      <c r="B105" s="84" t="s">
        <v>36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1:13" ht="12.75">
      <c r="A106" s="81">
        <v>422</v>
      </c>
      <c r="B106" s="16" t="s">
        <v>34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</row>
    <row r="107" spans="1:13" ht="12.75">
      <c r="A107" s="81">
        <v>4221</v>
      </c>
      <c r="B107" s="16" t="s">
        <v>89</v>
      </c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</row>
    <row r="108" spans="1:13" ht="12.75">
      <c r="A108" s="81">
        <v>4222</v>
      </c>
      <c r="B108" s="16" t="s">
        <v>90</v>
      </c>
      <c r="C108" s="105">
        <f>SUM(D108:L108)</f>
        <v>6000</v>
      </c>
      <c r="D108" s="105"/>
      <c r="E108" s="105"/>
      <c r="F108" s="105"/>
      <c r="G108" s="105"/>
      <c r="H108" s="105">
        <f>SUM(H109)</f>
        <v>6000</v>
      </c>
      <c r="I108" s="105"/>
      <c r="J108" s="105"/>
      <c r="K108" s="105"/>
      <c r="L108" s="105"/>
      <c r="M108" s="105"/>
    </row>
    <row r="109" spans="1:13" ht="12.75">
      <c r="A109" s="81">
        <v>42221</v>
      </c>
      <c r="B109" s="16" t="s">
        <v>119</v>
      </c>
      <c r="C109" s="105">
        <f>SUM(D109:L109)</f>
        <v>6000</v>
      </c>
      <c r="D109" s="105"/>
      <c r="E109" s="105"/>
      <c r="F109" s="105"/>
      <c r="G109" s="105"/>
      <c r="H109" s="105">
        <v>6000</v>
      </c>
      <c r="I109" s="105"/>
      <c r="J109" s="105"/>
      <c r="K109" s="105"/>
      <c r="L109" s="105"/>
      <c r="M109" s="105"/>
    </row>
    <row r="110" spans="1:13" ht="25.5">
      <c r="A110" s="81">
        <v>424</v>
      </c>
      <c r="B110" s="16" t="s">
        <v>37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</row>
    <row r="111" spans="1:13" ht="12.75">
      <c r="A111" s="82">
        <v>4241</v>
      </c>
      <c r="B111" s="16" t="s">
        <v>91</v>
      </c>
      <c r="C111" s="105">
        <f>SUM(D111:L111)</f>
        <v>2000</v>
      </c>
      <c r="D111" s="105"/>
      <c r="E111" s="105"/>
      <c r="F111" s="105"/>
      <c r="G111" s="105">
        <v>2000</v>
      </c>
      <c r="H111" s="105"/>
      <c r="I111" s="105"/>
      <c r="J111" s="105"/>
      <c r="K111" s="105"/>
      <c r="L111" s="105"/>
      <c r="M111" s="105"/>
    </row>
    <row r="112" spans="1:13" ht="12.75">
      <c r="A112" s="82">
        <v>451</v>
      </c>
      <c r="B112" s="84" t="s">
        <v>156</v>
      </c>
      <c r="C112" s="106">
        <f>SUM(D112:L112)</f>
        <v>23850</v>
      </c>
      <c r="D112" s="106">
        <f>SUM(D113)</f>
        <v>23850</v>
      </c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1:13" ht="12.75">
      <c r="A113" s="82">
        <v>4511</v>
      </c>
      <c r="B113" s="16" t="s">
        <v>157</v>
      </c>
      <c r="C113" s="105">
        <f>SUM(D113:L113)</f>
        <v>23850</v>
      </c>
      <c r="D113" s="105">
        <v>23850</v>
      </c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1:13" s="13" customFormat="1" ht="24.75" customHeight="1">
      <c r="A114" s="92" t="s">
        <v>41</v>
      </c>
      <c r="B114" s="84" t="s">
        <v>63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1:13" s="13" customFormat="1" ht="12.75">
      <c r="A115" s="82">
        <v>3</v>
      </c>
      <c r="B115" s="84" t="s">
        <v>22</v>
      </c>
      <c r="C115" s="106">
        <f>SUM(D115:L115)</f>
        <v>1016</v>
      </c>
      <c r="D115" s="106">
        <f>SUM(D118)</f>
        <v>249</v>
      </c>
      <c r="E115" s="106"/>
      <c r="F115" s="106"/>
      <c r="G115" s="106">
        <v>767</v>
      </c>
      <c r="H115" s="106"/>
      <c r="I115" s="106"/>
      <c r="J115" s="106"/>
      <c r="K115" s="106"/>
      <c r="L115" s="106"/>
      <c r="M115" s="106"/>
    </row>
    <row r="116" spans="1:13" s="13" customFormat="1" ht="12.75">
      <c r="A116" s="82">
        <v>32</v>
      </c>
      <c r="B116" s="84" t="s">
        <v>27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3" ht="12.75">
      <c r="A117" s="81">
        <v>322</v>
      </c>
      <c r="B117" s="16" t="s">
        <v>29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1:13" ht="12.75">
      <c r="A118" s="81">
        <v>3222</v>
      </c>
      <c r="B118" s="85" t="s">
        <v>96</v>
      </c>
      <c r="C118" s="105">
        <f>SUM(D118:L118)</f>
        <v>1016</v>
      </c>
      <c r="D118" s="105">
        <v>249</v>
      </c>
      <c r="E118" s="105"/>
      <c r="F118" s="105"/>
      <c r="G118" s="105">
        <v>767</v>
      </c>
      <c r="H118" s="105"/>
      <c r="I118" s="105"/>
      <c r="J118" s="105"/>
      <c r="K118" s="105"/>
      <c r="L118" s="105"/>
      <c r="M118" s="105"/>
    </row>
    <row r="119" spans="1:13" ht="12.75">
      <c r="A119" s="81">
        <v>32222</v>
      </c>
      <c r="B119" s="85" t="s">
        <v>110</v>
      </c>
      <c r="C119" s="105">
        <f>SUM(D119:L119)</f>
        <v>1016</v>
      </c>
      <c r="D119" s="105">
        <v>249</v>
      </c>
      <c r="E119" s="105"/>
      <c r="F119" s="105"/>
      <c r="G119" s="105">
        <v>767</v>
      </c>
      <c r="H119" s="105"/>
      <c r="I119" s="105"/>
      <c r="J119" s="105"/>
      <c r="K119" s="105"/>
      <c r="L119" s="105"/>
      <c r="M119" s="105"/>
    </row>
    <row r="120" spans="1:13" ht="12.75">
      <c r="A120" s="81"/>
      <c r="B120" s="16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1:13" ht="25.5">
      <c r="A121" s="92" t="s">
        <v>41</v>
      </c>
      <c r="B121" s="84" t="s">
        <v>64</v>
      </c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1:13" s="13" customFormat="1" ht="12.75" customHeight="1">
      <c r="A122" s="82">
        <v>3</v>
      </c>
      <c r="B122" s="84" t="s">
        <v>22</v>
      </c>
      <c r="C122" s="106">
        <f>SUM(D122:L122)</f>
        <v>20814</v>
      </c>
      <c r="D122" s="106">
        <f>SUM(D123)</f>
        <v>20814</v>
      </c>
      <c r="E122" s="106"/>
      <c r="F122" s="106"/>
      <c r="G122" s="106"/>
      <c r="H122" s="106"/>
      <c r="I122" s="106"/>
      <c r="J122" s="106"/>
      <c r="K122" s="106"/>
      <c r="L122" s="106"/>
      <c r="M122" s="106"/>
    </row>
    <row r="123" spans="1:13" s="13" customFormat="1" ht="12.75">
      <c r="A123" s="82">
        <v>32</v>
      </c>
      <c r="B123" s="84" t="s">
        <v>27</v>
      </c>
      <c r="C123" s="106">
        <f>SUM(D123:L123)</f>
        <v>20814</v>
      </c>
      <c r="D123" s="106">
        <f>SUM(D124+D126)</f>
        <v>20814</v>
      </c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1:13" s="13" customFormat="1" ht="12.75">
      <c r="A124" s="82">
        <v>321</v>
      </c>
      <c r="B124" s="84" t="s">
        <v>69</v>
      </c>
      <c r="C124" s="106">
        <f>SUM(D124:L124)</f>
        <v>960</v>
      </c>
      <c r="D124" s="106">
        <v>960</v>
      </c>
      <c r="E124" s="106"/>
      <c r="F124" s="106"/>
      <c r="G124" s="106"/>
      <c r="H124" s="106"/>
      <c r="I124" s="106"/>
      <c r="J124" s="106"/>
      <c r="K124" s="106"/>
      <c r="L124" s="106"/>
      <c r="M124" s="106"/>
    </row>
    <row r="125" spans="1:13" s="13" customFormat="1" ht="12.75">
      <c r="A125" s="82">
        <v>3211</v>
      </c>
      <c r="B125" s="84" t="s">
        <v>158</v>
      </c>
      <c r="C125" s="105">
        <f>SUM(D125:L125)</f>
        <v>960</v>
      </c>
      <c r="D125" s="105">
        <v>960</v>
      </c>
      <c r="E125" s="106"/>
      <c r="F125" s="106"/>
      <c r="G125" s="106"/>
      <c r="H125" s="106"/>
      <c r="I125" s="106"/>
      <c r="J125" s="106"/>
      <c r="K125" s="106"/>
      <c r="L125" s="106"/>
      <c r="M125" s="106"/>
    </row>
    <row r="126" spans="1:13" s="13" customFormat="1" ht="12.75">
      <c r="A126" s="81">
        <v>322</v>
      </c>
      <c r="B126" s="16" t="s">
        <v>29</v>
      </c>
      <c r="C126" s="106">
        <f>SUM(D126:L126)</f>
        <v>19854</v>
      </c>
      <c r="D126" s="106">
        <f>SUM(D127)</f>
        <v>19854</v>
      </c>
      <c r="E126" s="106"/>
      <c r="F126" s="106"/>
      <c r="G126" s="106"/>
      <c r="H126" s="105"/>
      <c r="I126" s="106"/>
      <c r="J126" s="106"/>
      <c r="K126" s="105"/>
      <c r="L126" s="105"/>
      <c r="M126" s="106"/>
    </row>
    <row r="127" spans="1:13" ht="12.75">
      <c r="A127" s="81">
        <v>3222</v>
      </c>
      <c r="B127" s="85" t="s">
        <v>97</v>
      </c>
      <c r="C127" s="105">
        <v>19854</v>
      </c>
      <c r="D127" s="105">
        <v>19854</v>
      </c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1:13" ht="12.75">
      <c r="A128" s="81">
        <v>32222</v>
      </c>
      <c r="B128" s="85" t="s">
        <v>97</v>
      </c>
      <c r="C128" s="105">
        <f>SUM(D128:L128)</f>
        <v>19854</v>
      </c>
      <c r="D128" s="105">
        <v>19854</v>
      </c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1:13" ht="12.75">
      <c r="A129" s="81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1:13" ht="12.75">
      <c r="A130" s="81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1:13" ht="12.75">
      <c r="A131" s="81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3:13" ht="12.75"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1:13" s="13" customFormat="1" ht="12.75" customHeight="1">
      <c r="A133" s="92" t="s">
        <v>41</v>
      </c>
      <c r="B133" s="84" t="s">
        <v>92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</row>
    <row r="134" spans="1:13" s="13" customFormat="1" ht="12.75">
      <c r="A134" s="82">
        <v>3</v>
      </c>
      <c r="B134" s="84" t="s">
        <v>22</v>
      </c>
      <c r="C134" s="106">
        <f aca="true" t="shared" si="5" ref="C134:C139">SUM(D134:L134)</f>
        <v>47887</v>
      </c>
      <c r="D134" s="106">
        <f>SUM(D135+D141)</f>
        <v>47887</v>
      </c>
      <c r="E134" s="106"/>
      <c r="F134" s="106"/>
      <c r="G134" s="106"/>
      <c r="H134" s="106"/>
      <c r="I134" s="106"/>
      <c r="J134" s="106"/>
      <c r="K134" s="106"/>
      <c r="L134" s="106"/>
      <c r="M134" s="106"/>
    </row>
    <row r="135" spans="1:13" s="13" customFormat="1" ht="12.75">
      <c r="A135" s="82">
        <v>31</v>
      </c>
      <c r="B135" s="84" t="s">
        <v>23</v>
      </c>
      <c r="C135" s="106">
        <f t="shared" si="5"/>
        <v>46597</v>
      </c>
      <c r="D135" s="106">
        <f>SUM(D136:D139)</f>
        <v>46597</v>
      </c>
      <c r="E135" s="106"/>
      <c r="F135" s="106"/>
      <c r="G135" s="106"/>
      <c r="H135" s="106"/>
      <c r="I135" s="106"/>
      <c r="J135" s="106"/>
      <c r="K135" s="106"/>
      <c r="L135" s="106"/>
      <c r="M135" s="106"/>
    </row>
    <row r="136" spans="1:13" ht="12.75">
      <c r="A136" s="81">
        <v>311</v>
      </c>
      <c r="B136" s="16" t="s">
        <v>24</v>
      </c>
      <c r="C136" s="105">
        <f t="shared" si="5"/>
        <v>37625</v>
      </c>
      <c r="D136" s="105">
        <v>37625</v>
      </c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1:13" ht="12.75">
      <c r="A137" s="81">
        <v>312</v>
      </c>
      <c r="B137" s="16" t="s">
        <v>25</v>
      </c>
      <c r="C137" s="105">
        <f t="shared" si="5"/>
        <v>2500</v>
      </c>
      <c r="D137" s="105">
        <v>2500</v>
      </c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1:13" ht="12.75">
      <c r="A138" s="81">
        <v>313</v>
      </c>
      <c r="B138" s="16" t="s">
        <v>26</v>
      </c>
      <c r="C138" s="105">
        <f t="shared" si="5"/>
        <v>5832</v>
      </c>
      <c r="D138" s="105">
        <v>5832</v>
      </c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1:13" ht="12.75">
      <c r="A139" s="81">
        <v>313</v>
      </c>
      <c r="B139" s="16" t="s">
        <v>26</v>
      </c>
      <c r="C139" s="105">
        <f t="shared" si="5"/>
        <v>640</v>
      </c>
      <c r="D139" s="105">
        <v>640</v>
      </c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1:13" s="13" customFormat="1" ht="12.75">
      <c r="A140" s="82">
        <v>32</v>
      </c>
      <c r="B140" s="84" t="s">
        <v>27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</row>
    <row r="141" spans="1:13" ht="12.75">
      <c r="A141" s="81">
        <v>321</v>
      </c>
      <c r="B141" s="16" t="s">
        <v>28</v>
      </c>
      <c r="C141" s="106">
        <f>SUM(D141:L141)</f>
        <v>1290</v>
      </c>
      <c r="D141" s="105">
        <v>1290</v>
      </c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1:13" ht="12.75">
      <c r="A142" s="81">
        <v>322</v>
      </c>
      <c r="B142" s="16" t="s">
        <v>29</v>
      </c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1:13" ht="12.75">
      <c r="A143" s="81">
        <v>323</v>
      </c>
      <c r="B143" s="16" t="s">
        <v>30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1:13" ht="12.75">
      <c r="A144" s="81">
        <v>329</v>
      </c>
      <c r="B144" s="16" t="s">
        <v>31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1:13" s="13" customFormat="1" ht="12.75">
      <c r="A145" s="82">
        <v>34</v>
      </c>
      <c r="B145" s="84" t="s">
        <v>32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2.75">
      <c r="A146" s="81">
        <v>343</v>
      </c>
      <c r="B146" s="16" t="s">
        <v>33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1:13" ht="12.75">
      <c r="A147" s="82"/>
      <c r="B147" s="16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1:13" s="13" customFormat="1" ht="12.75" customHeight="1">
      <c r="A148" s="92"/>
      <c r="B148" s="84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</row>
    <row r="149" spans="1:13" s="13" customFormat="1" ht="12.75">
      <c r="A149" s="82"/>
      <c r="B149" s="84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</row>
    <row r="150" spans="1:13" ht="12.75">
      <c r="A150" s="81"/>
      <c r="B150" s="16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1:13" ht="12.75">
      <c r="A151" s="81" t="s">
        <v>41</v>
      </c>
      <c r="B151" s="16" t="s">
        <v>159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1:13" ht="12.75">
      <c r="A152" s="81"/>
      <c r="B152" s="16" t="s">
        <v>160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1:13" s="13" customFormat="1" ht="12.75">
      <c r="A153" s="82">
        <v>32</v>
      </c>
      <c r="B153" s="84" t="s">
        <v>161</v>
      </c>
      <c r="C153" s="106">
        <f>SUM(D153:L153)</f>
        <v>8430</v>
      </c>
      <c r="D153" s="106">
        <f>SUM(D154)</f>
        <v>8430</v>
      </c>
      <c r="E153" s="106"/>
      <c r="F153" s="106"/>
      <c r="G153" s="106"/>
      <c r="H153" s="106"/>
      <c r="I153" s="106"/>
      <c r="J153" s="106"/>
      <c r="K153" s="106"/>
      <c r="L153" s="106"/>
      <c r="M153" s="106"/>
    </row>
    <row r="154" spans="1:13" ht="12.75">
      <c r="A154" s="81">
        <v>322</v>
      </c>
      <c r="B154" s="16" t="s">
        <v>71</v>
      </c>
      <c r="C154" s="105">
        <f>SUM(D154)</f>
        <v>8430</v>
      </c>
      <c r="D154" s="105">
        <v>8430</v>
      </c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1:13" ht="12.75">
      <c r="A155" s="81">
        <v>3222</v>
      </c>
      <c r="B155" s="16" t="s">
        <v>71</v>
      </c>
      <c r="C155" s="105">
        <f>SUM(D155)</f>
        <v>8430</v>
      </c>
      <c r="D155" s="105">
        <v>8430</v>
      </c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1:13" ht="12.75">
      <c r="A156" s="81"/>
      <c r="B156" s="16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1:13" ht="12.75">
      <c r="A157" s="81"/>
      <c r="B157" s="16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1:13" s="13" customFormat="1" ht="12.75">
      <c r="A158" s="82"/>
      <c r="B158" s="84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</row>
    <row r="159" spans="1:13" ht="12.75">
      <c r="A159" s="81"/>
      <c r="B159" s="16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1:13" s="13" customFormat="1" ht="12.75">
      <c r="A160" s="82"/>
      <c r="B160" s="84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</row>
    <row r="161" spans="1:13" s="13" customFormat="1" ht="12.75">
      <c r="A161" s="82"/>
      <c r="B161" s="84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</row>
    <row r="162" spans="1:13" ht="12.75">
      <c r="A162" s="81"/>
      <c r="B162" s="16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1:13" ht="12.75">
      <c r="A163" s="81"/>
      <c r="B163" s="16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1:13" ht="12.75">
      <c r="A164" s="82"/>
      <c r="B164" s="16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1:13" s="13" customFormat="1" ht="12.75" customHeight="1">
      <c r="A165" s="92"/>
      <c r="B165" s="84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</row>
    <row r="166" spans="1:13" s="13" customFormat="1" ht="12.75">
      <c r="A166" s="82"/>
      <c r="B166" s="84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</row>
    <row r="167" spans="1:13" s="13" customFormat="1" ht="12.75">
      <c r="A167" s="82"/>
      <c r="B167" s="84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</row>
    <row r="168" spans="1:13" ht="12.75">
      <c r="A168" s="81"/>
      <c r="B168" s="16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1:13" ht="12.75">
      <c r="A169" s="81"/>
      <c r="B169" s="16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1:13" ht="12.75">
      <c r="A170" s="81"/>
      <c r="B170" s="16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1:13" s="13" customFormat="1" ht="12.75">
      <c r="A171" s="82"/>
      <c r="B171" s="84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</row>
    <row r="172" spans="1:13" ht="12.75">
      <c r="A172" s="81"/>
      <c r="B172" s="16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1:13" ht="12.75">
      <c r="A173" s="81"/>
      <c r="B173" s="16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1:13" ht="12.75">
      <c r="A174" s="81"/>
      <c r="B174" s="16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1:13" ht="12.75">
      <c r="A175" s="81"/>
      <c r="B175" s="16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1:13" s="13" customFormat="1" ht="12.75">
      <c r="A176" s="82"/>
      <c r="B176" s="84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</row>
    <row r="177" spans="1:13" ht="12.75">
      <c r="A177" s="81"/>
      <c r="B177" s="16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1:13" s="13" customFormat="1" ht="12.75">
      <c r="A178" s="82"/>
      <c r="B178" s="84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</row>
    <row r="179" spans="1:13" ht="12.75">
      <c r="A179" s="81"/>
      <c r="B179" s="16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1:13" s="13" customFormat="1" ht="12.75">
      <c r="A180" s="82"/>
      <c r="B180" s="84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</row>
    <row r="181" spans="1:13" s="13" customFormat="1" ht="12.75">
      <c r="A181" s="82"/>
      <c r="B181" s="84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</row>
    <row r="182" spans="1:13" ht="12.75" customHeight="1">
      <c r="A182" s="81"/>
      <c r="B182" s="16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1:13" ht="12.75">
      <c r="A183" s="81"/>
      <c r="B183" s="16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1:13" ht="12.75">
      <c r="A184" s="82"/>
      <c r="B184" s="16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1:13" s="13" customFormat="1" ht="12.75">
      <c r="A185" s="92"/>
      <c r="B185" s="84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</row>
    <row r="186" spans="1:13" s="13" customFormat="1" ht="12.75">
      <c r="A186" s="82"/>
      <c r="B186" s="84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</row>
    <row r="187" spans="1:13" s="13" customFormat="1" ht="12.75">
      <c r="A187" s="82"/>
      <c r="B187" s="84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</row>
    <row r="188" spans="1:13" ht="12.75">
      <c r="A188" s="81"/>
      <c r="B188" s="16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1:13" ht="12.75">
      <c r="A189" s="81"/>
      <c r="B189" s="16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1:13" ht="12.75">
      <c r="A190" s="81"/>
      <c r="B190" s="16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1:13" s="13" customFormat="1" ht="12.75">
      <c r="A191" s="82"/>
      <c r="B191" s="84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</row>
    <row r="192" spans="1:13" ht="12.75">
      <c r="A192" s="81"/>
      <c r="B192" s="16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1:13" ht="12.75">
      <c r="A193" s="81"/>
      <c r="B193" s="16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1:13" ht="12.75">
      <c r="A194" s="81"/>
      <c r="B194" s="16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1:13" ht="12.75">
      <c r="A195" s="81"/>
      <c r="B195" s="16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1:13" s="13" customFormat="1" ht="12.75">
      <c r="A196" s="82"/>
      <c r="B196" s="84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</row>
    <row r="197" spans="1:13" ht="12.75">
      <c r="A197" s="81"/>
      <c r="B197" s="16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1:13" s="13" customFormat="1" ht="12.75">
      <c r="A198" s="82"/>
      <c r="B198" s="84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</row>
    <row r="199" spans="1:13" s="13" customFormat="1" ht="12.75">
      <c r="A199" s="82"/>
      <c r="B199" s="84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</row>
    <row r="200" spans="1:13" ht="12.75">
      <c r="A200" s="81"/>
      <c r="B200" s="16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1:13" s="13" customFormat="1" ht="12.75">
      <c r="A201" s="82"/>
      <c r="B201" s="84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</row>
    <row r="202" spans="1:13" ht="12.75">
      <c r="A202" s="81"/>
      <c r="B202" s="16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1:13" ht="12.75">
      <c r="A203" s="81"/>
      <c r="B203" s="16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1:13" ht="12.75">
      <c r="A204" s="82"/>
      <c r="B204" s="16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1:13" ht="12.75">
      <c r="A205" s="82"/>
      <c r="B205" s="16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1:13" ht="12.75">
      <c r="A206" s="82"/>
      <c r="B206" s="16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1:13" ht="12.75">
      <c r="A207" s="82"/>
      <c r="B207" s="16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1:13" ht="12.75">
      <c r="A208" s="82"/>
      <c r="B208" s="16" t="s">
        <v>44</v>
      </c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1:13" ht="12.75">
      <c r="A209" s="82"/>
      <c r="B209" s="16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1:13" ht="12.75">
      <c r="A210" s="82"/>
      <c r="B210" s="16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1:13" ht="12.75">
      <c r="A211" s="82"/>
      <c r="B211" s="1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1:13" ht="12.75">
      <c r="A212" s="82"/>
      <c r="B212" s="1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1:13" ht="12.75">
      <c r="A213" s="82"/>
      <c r="B213" s="16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1:13" ht="12.75">
      <c r="A214" s="82"/>
      <c r="B214" s="16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1:13" ht="12.75">
      <c r="A215" s="82"/>
      <c r="B215" s="16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1:13" ht="12.75">
      <c r="A216" s="82"/>
      <c r="B216" s="16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1:13" ht="12.75">
      <c r="A217" s="82"/>
      <c r="B217" s="16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1:13" ht="12.75">
      <c r="A218" s="82"/>
      <c r="B218" s="16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1:13" ht="12.75">
      <c r="A219" s="82"/>
      <c r="B219" s="16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1:13" ht="12.75">
      <c r="A220" s="82"/>
      <c r="B220" s="16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1:13" ht="12.75">
      <c r="A221" s="82"/>
      <c r="B221" s="16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1:13" ht="12.75">
      <c r="A222" s="82"/>
      <c r="B222" s="16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1:13" ht="12.75">
      <c r="A223" s="82"/>
      <c r="B223" s="16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1:13" ht="12.75">
      <c r="A224" s="82"/>
      <c r="B224" s="16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1:13" ht="12.75">
      <c r="A225" s="82"/>
      <c r="B225" s="16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1:13" ht="12.75">
      <c r="A226" s="82"/>
      <c r="B226" s="16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1:13" ht="12.75">
      <c r="A227" s="82"/>
      <c r="B227" s="16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1:13" ht="12.75">
      <c r="A228" s="82"/>
      <c r="B228" s="16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1:13" ht="12.75">
      <c r="A229" s="82"/>
      <c r="B229" s="16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</row>
    <row r="230" spans="1:13" ht="12.75">
      <c r="A230" s="82"/>
      <c r="B230" s="16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</row>
    <row r="231" spans="1:13" ht="12.75">
      <c r="A231" s="82"/>
      <c r="B231" s="16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</row>
    <row r="232" spans="1:13" ht="12.75">
      <c r="A232" s="82"/>
      <c r="B232" s="16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</row>
    <row r="233" spans="1:13" ht="12.75">
      <c r="A233" s="82"/>
      <c r="B233" s="16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</row>
    <row r="234" spans="1:13" ht="12.75">
      <c r="A234" s="82"/>
      <c r="B234" s="16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</row>
    <row r="235" spans="1:13" ht="12.75">
      <c r="A235" s="82"/>
      <c r="B235" s="1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</row>
    <row r="236" spans="1:13" ht="12.75">
      <c r="A236" s="82"/>
      <c r="B236" s="16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</row>
    <row r="237" spans="1:13" ht="12.75">
      <c r="A237" s="82"/>
      <c r="B237" s="1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</row>
    <row r="238" spans="1:13" ht="12.75">
      <c r="A238" s="82"/>
      <c r="B238" s="16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1:13" ht="12.75">
      <c r="A239" s="82"/>
      <c r="B239" s="1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</row>
    <row r="240" spans="1:13" ht="12.75">
      <c r="A240" s="82"/>
      <c r="B240" s="16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1:13" ht="12.75">
      <c r="A241" s="82"/>
      <c r="B241" s="16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1:13" ht="12.75">
      <c r="A242" s="82"/>
      <c r="B242" s="16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</row>
    <row r="243" spans="1:13" ht="12.75">
      <c r="A243" s="82"/>
      <c r="B243" s="16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</row>
    <row r="244" spans="1:13" ht="12.75">
      <c r="A244" s="82"/>
      <c r="B244" s="16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</row>
    <row r="245" spans="1:13" ht="12.75">
      <c r="A245" s="82"/>
      <c r="B245" s="16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</row>
    <row r="246" spans="1:13" ht="12.75">
      <c r="A246" s="82"/>
      <c r="B246" s="16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</row>
    <row r="247" spans="1:13" ht="12.75">
      <c r="A247" s="82"/>
      <c r="B247" s="16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1:13" ht="12.75">
      <c r="A248" s="82"/>
      <c r="B248" s="16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</row>
    <row r="249" spans="1:13" ht="12.75">
      <c r="A249" s="82"/>
      <c r="B249" s="16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</row>
    <row r="250" spans="1:13" ht="12.75">
      <c r="A250" s="82"/>
      <c r="B250" s="16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</row>
    <row r="251" spans="1:13" ht="12.75">
      <c r="A251" s="82"/>
      <c r="B251" s="16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</row>
    <row r="252" spans="1:13" ht="12.75">
      <c r="A252" s="82"/>
      <c r="B252" s="16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</row>
    <row r="253" spans="1:13" ht="12.75">
      <c r="A253" s="82"/>
      <c r="B253" s="16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</row>
    <row r="254" spans="1:13" ht="12.75">
      <c r="A254" s="82"/>
      <c r="B254" s="16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</row>
    <row r="255" spans="1:13" ht="12.75">
      <c r="A255" s="82"/>
      <c r="B255" s="16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</row>
    <row r="256" spans="1:13" ht="12.75">
      <c r="A256" s="82"/>
      <c r="B256" s="16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</row>
    <row r="257" spans="1:13" ht="12.75">
      <c r="A257" s="82"/>
      <c r="B257" s="16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</row>
    <row r="258" spans="1:13" ht="12.75">
      <c r="A258" s="82"/>
      <c r="B258" s="16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</row>
    <row r="259" spans="1:13" ht="12.75">
      <c r="A259" s="82"/>
      <c r="B259" s="16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1:13" ht="12.75">
      <c r="A260" s="82"/>
      <c r="B260" s="16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1:13" ht="12.75">
      <c r="A261" s="82"/>
      <c r="B261" s="16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</row>
    <row r="262" spans="1:13" ht="12.75">
      <c r="A262" s="82"/>
      <c r="B262" s="16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1:13" ht="12.75">
      <c r="A263" s="82"/>
      <c r="B263" s="16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</row>
    <row r="264" spans="1:13" ht="12.75">
      <c r="A264" s="82"/>
      <c r="B264" s="16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1:13" ht="12.75">
      <c r="A265" s="82"/>
      <c r="B265" s="16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1:13" ht="12.75">
      <c r="A266" s="82"/>
      <c r="B266" s="16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1:13" ht="12.75">
      <c r="A267" s="82"/>
      <c r="B267" s="16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1:13" ht="12.75">
      <c r="A268" s="82"/>
      <c r="B268" s="16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1:13" ht="12.75">
      <c r="A269" s="82"/>
      <c r="B269" s="16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1:13" ht="12.75">
      <c r="A270" s="82"/>
      <c r="B270" s="16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</row>
    <row r="271" spans="1:13" ht="12.75">
      <c r="A271" s="82"/>
      <c r="B271" s="16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</row>
    <row r="272" spans="1:13" ht="12.75">
      <c r="A272" s="82"/>
      <c r="B272" s="16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1:13" ht="12.75">
      <c r="A273" s="82"/>
      <c r="B273" s="16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</row>
    <row r="274" spans="1:13" ht="12.75">
      <c r="A274" s="82"/>
      <c r="B274" s="16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</row>
    <row r="275" spans="1:13" ht="12.75">
      <c r="A275" s="82"/>
      <c r="B275" s="16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</row>
    <row r="276" spans="1:13" ht="12.75">
      <c r="A276" s="82"/>
      <c r="B276" s="16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1:13" ht="12.75">
      <c r="A277" s="82"/>
      <c r="B277" s="16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1:13" ht="12.75">
      <c r="A278" s="82"/>
      <c r="B278" s="16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1:13" ht="12.75">
      <c r="A279" s="82"/>
      <c r="B279" s="16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</row>
    <row r="280" spans="1:13" ht="12.75">
      <c r="A280" s="82"/>
      <c r="B280" s="16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</row>
    <row r="281" spans="1:13" ht="12.75">
      <c r="A281" s="82"/>
      <c r="B281" s="16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</row>
    <row r="282" spans="1:13" ht="12.75">
      <c r="A282" s="82"/>
      <c r="B282" s="16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</row>
    <row r="283" spans="1:13" ht="12.75">
      <c r="A283" s="82"/>
      <c r="B283" s="16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</row>
    <row r="284" spans="1:13" ht="12.75">
      <c r="A284" s="82"/>
      <c r="B284" s="16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1:13" ht="12.75">
      <c r="A285" s="82"/>
      <c r="B285" s="16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</row>
    <row r="286" spans="1:13" ht="12.75">
      <c r="A286" s="82"/>
      <c r="B286" s="16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1:13" ht="12.75">
      <c r="A287" s="82"/>
      <c r="B287" s="16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</row>
    <row r="288" spans="1:13" ht="12.75">
      <c r="A288" s="82"/>
      <c r="B288" s="16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1:13" ht="12.75">
      <c r="A289" s="82"/>
      <c r="B289" s="16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</row>
    <row r="290" spans="1:13" ht="12.75">
      <c r="A290" s="82"/>
      <c r="B290" s="16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2.75">
      <c r="A291" s="82"/>
      <c r="B291" s="16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1:13" ht="12.75">
      <c r="A292" s="82"/>
      <c r="B292" s="16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1:13" ht="12.75">
      <c r="A293" s="82"/>
      <c r="B293" s="16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1:13" ht="12.75">
      <c r="A294" s="82"/>
      <c r="B294" s="16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1:13" ht="12.75">
      <c r="A295" s="82"/>
      <c r="B295" s="16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1:13" ht="12.75">
      <c r="A296" s="82"/>
      <c r="B296" s="16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1:13" ht="12.75">
      <c r="A297" s="82"/>
      <c r="B297" s="16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1:13" ht="12.75">
      <c r="A298" s="82"/>
      <c r="B298" s="16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1:13" ht="12.75">
      <c r="A299" s="82"/>
      <c r="B299" s="16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1:13" ht="12.75">
      <c r="A300" s="82"/>
      <c r="B300" s="16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</row>
    <row r="301" spans="1:13" ht="12.75">
      <c r="A301" s="82"/>
      <c r="B301" s="16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</row>
    <row r="302" spans="1:13" ht="12.75">
      <c r="A302" s="82"/>
      <c r="B302" s="16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1:13" ht="12.75">
      <c r="A303" s="82"/>
      <c r="B303" s="16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</row>
    <row r="304" spans="1:13" ht="12.75">
      <c r="A304" s="82"/>
      <c r="B304" s="16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</row>
    <row r="305" spans="1:13" ht="12.75">
      <c r="A305" s="82"/>
      <c r="B305" s="16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</row>
    <row r="306" spans="1:13" ht="12.75">
      <c r="A306" s="82"/>
      <c r="B306" s="16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</row>
    <row r="307" spans="1:13" ht="12.75">
      <c r="A307" s="82"/>
      <c r="B307" s="16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</row>
    <row r="308" spans="1:13" ht="12.75">
      <c r="A308" s="82"/>
      <c r="B308" s="16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</row>
    <row r="309" spans="1:13" ht="12.75">
      <c r="A309" s="82"/>
      <c r="B309" s="16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</row>
    <row r="310" spans="1:13" ht="12.75">
      <c r="A310" s="82"/>
      <c r="B310" s="16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</row>
    <row r="311" spans="1:13" ht="12.75">
      <c r="A311" s="82"/>
      <c r="B311" s="16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</row>
    <row r="312" spans="1:13" ht="12.75">
      <c r="A312" s="82"/>
      <c r="B312" s="16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</row>
    <row r="313" spans="1:13" ht="12.75">
      <c r="A313" s="82"/>
      <c r="B313" s="16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</row>
    <row r="314" spans="1:13" ht="12.75">
      <c r="A314" s="82"/>
      <c r="B314" s="16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</row>
    <row r="315" spans="1:13" ht="12.75">
      <c r="A315" s="82"/>
      <c r="B315" s="16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</row>
    <row r="316" spans="1:13" ht="12.75">
      <c r="A316" s="82"/>
      <c r="B316" s="16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</row>
    <row r="317" spans="1:13" ht="12.75">
      <c r="A317" s="82"/>
      <c r="B317" s="16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</row>
    <row r="318" spans="1:13" ht="12.75">
      <c r="A318" s="82"/>
      <c r="B318" s="16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</row>
    <row r="319" spans="1:13" ht="12.75">
      <c r="A319" s="82"/>
      <c r="B319" s="16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</row>
    <row r="320" spans="1:13" ht="12.75">
      <c r="A320" s="82"/>
      <c r="B320" s="16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</row>
    <row r="321" spans="1:13" ht="12.75">
      <c r="A321" s="82"/>
      <c r="B321" s="16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</row>
    <row r="322" spans="1:13" ht="12.75">
      <c r="A322" s="82"/>
      <c r="B322" s="16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</row>
    <row r="323" spans="1:13" ht="12.75">
      <c r="A323" s="82"/>
      <c r="B323" s="16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</row>
    <row r="324" spans="1:13" ht="12.75">
      <c r="A324" s="82"/>
      <c r="B324" s="16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</row>
    <row r="325" spans="1:13" ht="12.75">
      <c r="A325" s="82"/>
      <c r="B325" s="16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</row>
    <row r="326" spans="1:13" ht="12.75">
      <c r="A326" s="82"/>
      <c r="B326" s="16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</row>
    <row r="327" spans="1:13" ht="12.75">
      <c r="A327" s="82"/>
      <c r="B327" s="16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</row>
    <row r="328" spans="1:13" ht="12.75">
      <c r="A328" s="82"/>
      <c r="B328" s="16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</row>
    <row r="329" spans="1:13" ht="12.75">
      <c r="A329" s="82"/>
      <c r="B329" s="16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</row>
    <row r="330" spans="1:13" ht="12.75">
      <c r="A330" s="82"/>
      <c r="B330" s="16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</row>
    <row r="331" spans="1:13" ht="12.75">
      <c r="A331" s="82"/>
      <c r="B331" s="16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</row>
    <row r="332" spans="1:13" ht="12.75">
      <c r="A332" s="82"/>
      <c r="B332" s="16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</row>
    <row r="333" spans="1:13" ht="12.75">
      <c r="A333" s="82"/>
      <c r="B333" s="16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</row>
    <row r="334" spans="1:13" ht="12.75">
      <c r="A334" s="82"/>
      <c r="B334" s="16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</row>
    <row r="335" spans="1:13" ht="12.75">
      <c r="A335" s="82"/>
      <c r="B335" s="16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</row>
    <row r="336" spans="1:13" ht="12.75">
      <c r="A336" s="82"/>
      <c r="B336" s="16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</row>
    <row r="337" spans="1:13" ht="12.75">
      <c r="A337" s="82"/>
      <c r="B337" s="16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</row>
    <row r="338" spans="1:13" ht="12.75">
      <c r="A338" s="82"/>
      <c r="B338" s="16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</row>
    <row r="339" spans="1:13" ht="12.75">
      <c r="A339" s="82"/>
      <c r="B339" s="16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</row>
    <row r="340" spans="1:13" ht="12.75">
      <c r="A340" s="82"/>
      <c r="B340" s="16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</row>
    <row r="341" spans="1:13" ht="12.75">
      <c r="A341" s="82"/>
      <c r="B341" s="16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</row>
    <row r="342" spans="1:13" ht="12.75">
      <c r="A342" s="82"/>
      <c r="B342" s="16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</row>
    <row r="343" spans="1:13" ht="12.75">
      <c r="A343" s="82"/>
      <c r="B343" s="16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</row>
    <row r="344" spans="1:13" ht="12.75">
      <c r="A344" s="82"/>
      <c r="B344" s="16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</row>
    <row r="345" spans="1:13" ht="12.75">
      <c r="A345" s="82"/>
      <c r="B345" s="16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</row>
    <row r="346" spans="1:13" ht="12.75">
      <c r="A346" s="82"/>
      <c r="B346" s="16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</row>
    <row r="347" spans="1:13" ht="12.75">
      <c r="A347" s="82"/>
      <c r="B347" s="16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</row>
    <row r="348" spans="1:13" ht="12.75">
      <c r="A348" s="82"/>
      <c r="B348" s="16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</row>
    <row r="349" spans="1:13" ht="12.75">
      <c r="A349" s="82"/>
      <c r="B349" s="16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</row>
    <row r="350" spans="1:13" ht="12.75">
      <c r="A350" s="82"/>
      <c r="B350" s="16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</row>
    <row r="351" spans="1:13" ht="12.75">
      <c r="A351" s="82"/>
      <c r="B351" s="16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</row>
    <row r="352" spans="1:13" ht="12.75">
      <c r="A352" s="82"/>
      <c r="B352" s="16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</row>
    <row r="353" spans="1:13" ht="12.75">
      <c r="A353" s="82"/>
      <c r="B353" s="16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</row>
    <row r="354" spans="1:13" ht="12.75">
      <c r="A354" s="82"/>
      <c r="B354" s="16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</row>
    <row r="355" spans="1:13" ht="12.75">
      <c r="A355" s="82"/>
      <c r="B355" s="16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</row>
    <row r="356" spans="1:13" ht="12.75">
      <c r="A356" s="82"/>
      <c r="B356" s="16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</row>
    <row r="357" spans="1:13" ht="12.75">
      <c r="A357" s="82"/>
      <c r="B357" s="16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</row>
    <row r="358" spans="1:13" ht="12.75">
      <c r="A358" s="82"/>
      <c r="B358" s="16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</row>
    <row r="359" spans="1:13" ht="12.75">
      <c r="A359" s="82"/>
      <c r="B359" s="16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</row>
    <row r="360" spans="1:13" ht="12.75">
      <c r="A360" s="82"/>
      <c r="B360" s="16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</row>
    <row r="361" spans="1:13" ht="12.75">
      <c r="A361" s="82"/>
      <c r="B361" s="16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</row>
    <row r="362" spans="1:12" ht="12.75">
      <c r="A362" s="82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2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2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2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2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2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2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2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2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2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2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2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2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2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2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2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2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2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2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2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2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2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2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2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2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2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2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2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2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2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2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2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2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2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2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2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2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2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2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2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2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2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2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2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2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2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2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2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2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2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2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2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2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2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2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2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2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2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2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2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2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2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2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2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2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2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2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82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82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82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82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82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82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82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82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82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82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82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82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82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82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82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82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82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82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82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82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82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82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82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82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82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82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82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82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82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82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82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82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82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82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82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82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82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82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82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82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82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82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82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82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82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82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82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82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82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82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82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82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82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82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82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82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82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82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82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82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82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82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KOSINJ</cp:lastModifiedBy>
  <cp:lastPrinted>2018-10-31T08:43:19Z</cp:lastPrinted>
  <dcterms:created xsi:type="dcterms:W3CDTF">2013-09-11T11:00:21Z</dcterms:created>
  <dcterms:modified xsi:type="dcterms:W3CDTF">2019-02-13T09:04:48Z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